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405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<sst xmlns="http://schemas.openxmlformats.org/spreadsheetml/2006/main" count="47" uniqueCount="47">
  <si>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Выборы депутатов Совета городского округа город Уфа Республики Башкортостан третьего созыва</t>
  </si>
  <si>
    <t>Избирательная комиссия городского округа город Уфа Республики Башкортостан</t>
  </si>
  <si>
    <t>В руб.</t>
  </si>
  <si>
    <t>№
п/п</t>
  </si>
  <si>
    <t>ФИО кандидата</t>
  </si>
  <si>
    <t>Поступило средств, всего</t>
  </si>
  <si>
    <t>Израсходовано средств, всего *</t>
  </si>
  <si>
    <t>Остаток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</si>
  <si>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</si>
  <si>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</si>
  <si>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</si>
  <si>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</si>
  <si>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</si>
  <si>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</si>
  <si>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</si>
  <si>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</si>
  <si>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</si>
  <si>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</si>
  <si>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</si>
  <si>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</si>
  <si>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</si>
  <si>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</si>
  <si>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</si>
  <si>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</si>
  <si>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</si>
  <si>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</si>
  <si>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</si>
  <si>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</si>
  <si>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</si>
  <si>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</si>
  <si>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</si>
  <si>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</si>
  <si>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</si>
  <si>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</si>
  <si>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</si>
  <si>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</si>
  <si>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/>
  </si>
  <si>
    <t>* Фактическая сумма расхода без учета возврата средств из избирательного фонда».</t>
  </si>
  <si>
    <t>Башкортостанское  региональное отделение политической партии"Либерально-демократическая партия России"</t>
  </si>
  <si>
    <t>Башкортостанское  региональное отделение Всероссийской политической партии "ЕДИНАЯ РОССИЯ"</t>
  </si>
  <si>
    <t xml:space="preserve">СВЕДЕНИЯ
 об общей сумме средств, поступивших и израсходованныхв избирательными фондами кандидатов и избирательными объединениями (на основании данных Сбербанка России и других кредитных учреждений)
</t>
  </si>
  <si>
    <t>По состоянию на 30.01.2012г.</t>
  </si>
  <si>
    <t>Председатель</t>
  </si>
  <si>
    <t>Избирательной комиссии</t>
  </si>
  <si>
    <t>Городского округа  город Уфа</t>
  </si>
  <si>
    <t>Республики Башкортостан</t>
  </si>
  <si>
    <t>А.М.Пискунов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</si>
</sst>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</numFmts>
  <fonts count="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 quotePrefix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workbookViewId="0" topLeftCell="A22">
      <selection activeCell="A30" sqref="A30"/>
    </sheetView>
  </sheetViews>
  <sheetFormatPr defaultColWidth="9.00390625" defaultRowHeight="12.75"/>
  <cols>
    <col min="1" max="1" width="15.75390625" style="0" customWidth="1"/>
    <col min="2" max="2" width="31.875" style="0" customWidth="1"/>
    <col min="3" max="3" width="18.25390625" style="0" customWidth="1"/>
    <col min="4" max="4" width="20.75390625" style="0" customWidth="1"/>
    <col min="5" max="5" width="20.25390625" style="0" customWidth="1"/>
  </cols>
  <sheetData>
    <row r="1" ht="12.75" customHeight="1">
      <c r="E1" s="1"/>
    </row>
    <row r="2" spans="1:5" ht="66.75" customHeight="1">
      <c r="A2" s="12" t="s">
        <v>40</v>
      </c>
      <c r="B2" s="12"/>
      <c r="C2" s="12"/>
      <c r="D2" s="12"/>
      <c r="E2" s="12"/>
    </row>
    <row r="3" spans="1:5" ht="25.5" customHeight="1">
      <c r="A3" s="13" t="s">
        <v>0</v>
      </c>
      <c r="B3" s="13"/>
      <c r="C3" s="13"/>
      <c r="D3" s="13"/>
      <c r="E3" s="13"/>
    </row>
    <row r="4" spans="1:5" ht="12.75">
      <c r="A4" s="13" t="s">
        <v>1</v>
      </c>
      <c r="B4" s="13"/>
      <c r="C4" s="13"/>
      <c r="D4" s="13"/>
      <c r="E4" s="13"/>
    </row>
    <row r="5" ht="12.75">
      <c r="E5" s="2" t="s">
        <v>41</v>
      </c>
    </row>
    <row r="6" spans="1:5" ht="12.75">
      <c r="A6" s="14" t="s">
        <v>2</v>
      </c>
      <c r="B6" s="14"/>
      <c r="C6" s="14"/>
      <c r="D6" s="14"/>
      <c r="E6" s="14"/>
    </row>
    <row r="7" spans="1:5" ht="22.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2.75">
      <c r="A9" s="5" t="s">
        <v>8</v>
      </c>
      <c r="B9" s="6" t="str">
        <f>"Абдуллин Артур Робертович"</f>
        <v>Абдуллин Артур Робертович</v>
      </c>
      <c r="C9" s="7">
        <v>32000</v>
      </c>
      <c r="D9" s="7">
        <v>0</v>
      </c>
      <c r="E9" s="7">
        <f>C9-D9</f>
        <v>32000</v>
      </c>
    </row>
    <row r="10" spans="1:5" ht="12.75">
      <c r="A10" s="5" t="s">
        <v>9</v>
      </c>
      <c r="B10" s="6" t="str">
        <f>"Абдуллин Разиф Рауфович"</f>
        <v>Абдуллин Разиф Рауфович</v>
      </c>
      <c r="C10" s="7">
        <v>400000</v>
      </c>
      <c r="D10" s="7">
        <v>133350</v>
      </c>
      <c r="E10" s="7">
        <f aca="true" t="shared" si="0" ref="E10:E45">C10-D10</f>
        <v>266650</v>
      </c>
    </row>
    <row r="11" spans="1:5" ht="14.25" customHeight="1">
      <c r="A11" s="5" t="s">
        <v>10</v>
      </c>
      <c r="B11" s="6" t="str">
        <f>"Белышева Любовь Александровна"</f>
        <v>Белышева Любовь Александровна</v>
      </c>
      <c r="C11" s="7">
        <v>400000</v>
      </c>
      <c r="D11" s="7">
        <v>106090</v>
      </c>
      <c r="E11" s="7">
        <f t="shared" si="0"/>
        <v>293910</v>
      </c>
    </row>
    <row r="12" spans="1:5" ht="12.75">
      <c r="A12" s="5" t="s">
        <v>11</v>
      </c>
      <c r="B12" s="6" t="str">
        <f>"Васильев Павел Юрьевич"</f>
        <v>Васильев Павел Юрьевич</v>
      </c>
      <c r="C12" s="7">
        <v>250000</v>
      </c>
      <c r="D12" s="7">
        <v>0</v>
      </c>
      <c r="E12" s="7">
        <f t="shared" si="0"/>
        <v>250000</v>
      </c>
    </row>
    <row r="13" spans="1:5" ht="12.75">
      <c r="A13" s="5" t="s">
        <v>12</v>
      </c>
      <c r="B13" s="6" t="str">
        <f>"Габдуллин Рамзи Рахматуллович"</f>
        <v>Габдуллин Рамзи Рахматуллович</v>
      </c>
      <c r="C13" s="7">
        <v>350000</v>
      </c>
      <c r="D13" s="7">
        <v>20700</v>
      </c>
      <c r="E13" s="7">
        <f t="shared" si="0"/>
        <v>329300</v>
      </c>
    </row>
    <row r="14" spans="1:5" ht="12.75">
      <c r="A14" s="5" t="s">
        <v>13</v>
      </c>
      <c r="B14" s="6" t="str">
        <f>"Гафуров Мадриль Абдрахманович"</f>
        <v>Гафуров Мадриль Абдрахманович</v>
      </c>
      <c r="C14" s="7">
        <v>5000</v>
      </c>
      <c r="D14" s="7">
        <v>0</v>
      </c>
      <c r="E14" s="7">
        <f t="shared" si="0"/>
        <v>5000</v>
      </c>
    </row>
    <row r="15" spans="1:5" ht="12.75">
      <c r="A15" s="5" t="s">
        <v>14</v>
      </c>
      <c r="B15" s="6" t="str">
        <f>"Гималетдинов Салават Хасанович"</f>
        <v>Гималетдинов Салават Хасанович</v>
      </c>
      <c r="C15" s="7">
        <v>100000</v>
      </c>
      <c r="D15" s="7">
        <v>19400</v>
      </c>
      <c r="E15" s="7">
        <f t="shared" si="0"/>
        <v>80600</v>
      </c>
    </row>
    <row r="16" spans="1:5" ht="12.75">
      <c r="A16" s="5" t="s">
        <v>15</v>
      </c>
      <c r="B16" s="6" t="str">
        <f>"Горячев Анатолий Николаевич"</f>
        <v>Горячев Анатолий Николаевич</v>
      </c>
      <c r="C16" s="7">
        <v>80000</v>
      </c>
      <c r="D16" s="7">
        <v>40878</v>
      </c>
      <c r="E16" s="7">
        <f t="shared" si="0"/>
        <v>39122</v>
      </c>
    </row>
    <row r="17" spans="1:5" ht="14.25" customHeight="1">
      <c r="A17" s="5" t="s">
        <v>16</v>
      </c>
      <c r="B17" s="6" t="str">
        <f>"Дубницкий Евгений Александрович"</f>
        <v>Дубницкий Евгений Александрович</v>
      </c>
      <c r="C17" s="7">
        <v>10000</v>
      </c>
      <c r="D17" s="7">
        <v>3000</v>
      </c>
      <c r="E17" s="7">
        <f t="shared" si="0"/>
        <v>7000</v>
      </c>
    </row>
    <row r="18" spans="1:5" ht="12.75">
      <c r="A18" s="5" t="s">
        <v>17</v>
      </c>
      <c r="B18" s="6" t="str">
        <f>"Зубаиров Айдар Сабирович"</f>
        <v>Зубаиров Айдар Сабирович</v>
      </c>
      <c r="C18" s="7">
        <v>290000</v>
      </c>
      <c r="D18" s="7">
        <v>44389.95</v>
      </c>
      <c r="E18" s="7">
        <f t="shared" si="0"/>
        <v>245610.05</v>
      </c>
    </row>
    <row r="19" spans="1:5" ht="12.75">
      <c r="A19" s="5" t="s">
        <v>18</v>
      </c>
      <c r="B19" s="6" t="str">
        <f>"Ибрагимова Флуза Флюровна"</f>
        <v>Ибрагимова Флуза Флюровна</v>
      </c>
      <c r="C19" s="7">
        <v>400000</v>
      </c>
      <c r="D19" s="7">
        <v>122105</v>
      </c>
      <c r="E19" s="7">
        <f t="shared" si="0"/>
        <v>277895</v>
      </c>
    </row>
    <row r="20" spans="1:5" ht="12.75">
      <c r="A20" s="5" t="s">
        <v>19</v>
      </c>
      <c r="B20" s="6" t="str">
        <f>"Искандаров Камиль Людвигович"</f>
        <v>Искандаров Камиль Людвигович</v>
      </c>
      <c r="C20" s="7">
        <v>300000</v>
      </c>
      <c r="D20" s="7">
        <v>167110.3</v>
      </c>
      <c r="E20" s="7">
        <f t="shared" si="0"/>
        <v>132889.7</v>
      </c>
    </row>
    <row r="21" spans="1:5" ht="12.75">
      <c r="A21" s="5" t="s">
        <v>20</v>
      </c>
      <c r="B21" s="6" t="str">
        <f>"Кадыров Ильгиз Миргаязович"</f>
        <v>Кадыров Ильгиз Миргаязович</v>
      </c>
      <c r="C21" s="7">
        <v>400000</v>
      </c>
      <c r="D21" s="7">
        <v>203348</v>
      </c>
      <c r="E21" s="7">
        <f t="shared" si="0"/>
        <v>196652</v>
      </c>
    </row>
    <row r="22" spans="1:5" ht="12.75">
      <c r="A22" s="5" t="s">
        <v>21</v>
      </c>
      <c r="B22" s="6" t="str">
        <f>"Казанцев Андрей Викторович"</f>
        <v>Казанцев Андрей Викторович</v>
      </c>
      <c r="C22" s="7">
        <v>22500</v>
      </c>
      <c r="D22" s="7">
        <v>22500</v>
      </c>
      <c r="E22" s="7">
        <f t="shared" si="0"/>
        <v>0</v>
      </c>
    </row>
    <row r="23" spans="1:5" ht="12.75">
      <c r="A23" s="5" t="s">
        <v>22</v>
      </c>
      <c r="B23" s="6" t="str">
        <f>"Караваев Дмитрий Витальевич"</f>
        <v>Караваев Дмитрий Витальевич</v>
      </c>
      <c r="C23" s="7">
        <v>400000</v>
      </c>
      <c r="D23" s="7">
        <v>111760</v>
      </c>
      <c r="E23" s="7">
        <f t="shared" si="0"/>
        <v>288240</v>
      </c>
    </row>
    <row r="24" spans="1:5" ht="12.75">
      <c r="A24" s="5" t="s">
        <v>23</v>
      </c>
      <c r="B24" s="6" t="str">
        <f>"Ковязин Борис Александрович"</f>
        <v>Ковязин Борис Александрович</v>
      </c>
      <c r="C24" s="7">
        <v>300000</v>
      </c>
      <c r="D24" s="7">
        <v>74600</v>
      </c>
      <c r="E24" s="7">
        <f t="shared" si="0"/>
        <v>225400</v>
      </c>
    </row>
    <row r="25" spans="1:5" ht="12.75">
      <c r="A25" s="5" t="s">
        <v>24</v>
      </c>
      <c r="B25" s="6" t="str">
        <f>"Кодяков Михаил Григорьевич"</f>
        <v>Кодяков Михаил Григорьевич</v>
      </c>
      <c r="C25" s="7">
        <v>2000</v>
      </c>
      <c r="D25" s="7">
        <v>0</v>
      </c>
      <c r="E25" s="7">
        <f t="shared" si="0"/>
        <v>2000</v>
      </c>
    </row>
    <row r="26" spans="1:5" ht="12.75">
      <c r="A26" s="5" t="s">
        <v>25</v>
      </c>
      <c r="B26" s="6" t="str">
        <f>"Коннов Сергей Дмитриевич"</f>
        <v>Коннов Сергей Дмитриевич</v>
      </c>
      <c r="C26" s="7">
        <v>35000</v>
      </c>
      <c r="D26" s="7">
        <v>7548.39</v>
      </c>
      <c r="E26" s="7">
        <f t="shared" si="0"/>
        <v>27451.61</v>
      </c>
    </row>
    <row r="27" spans="1:5" ht="12.75">
      <c r="A27" s="5" t="s">
        <v>26</v>
      </c>
      <c r="B27" s="6" t="str">
        <f>"Коноплева Елена Витальевна"</f>
        <v>Коноплева Елена Витальевна</v>
      </c>
      <c r="C27" s="7">
        <v>400000</v>
      </c>
      <c r="D27" s="7">
        <v>230175.84</v>
      </c>
      <c r="E27" s="7">
        <f t="shared" si="0"/>
        <v>169824.16</v>
      </c>
    </row>
    <row r="28" spans="1:5" ht="12.75">
      <c r="A28" s="5" t="s">
        <v>27</v>
      </c>
      <c r="B28" s="6" t="str">
        <f>"Микрюков Евгений Михайлович"</f>
        <v>Микрюков Евгений Михайлович</v>
      </c>
      <c r="C28" s="7">
        <v>50000</v>
      </c>
      <c r="D28" s="7">
        <v>22100</v>
      </c>
      <c r="E28" s="7">
        <f t="shared" si="0"/>
        <v>27900</v>
      </c>
    </row>
    <row r="29" spans="1:5" ht="12.75">
      <c r="A29" s="5" t="s">
        <v>28</v>
      </c>
      <c r="B29" s="6" t="str">
        <f>"Муллагалямова Лилия Маратовна"</f>
        <v>Муллагалямова Лилия Маратовна</v>
      </c>
      <c r="C29" s="7">
        <v>450000</v>
      </c>
      <c r="D29" s="7">
        <v>126455</v>
      </c>
      <c r="E29" s="7">
        <f t="shared" si="0"/>
        <v>323545</v>
      </c>
    </row>
    <row r="30" spans="1:5" ht="12.75">
      <c r="A30" s="5" t="s">
        <v>29</v>
      </c>
      <c r="B30" s="6" t="str">
        <f>"Мулюков Малик Мусаевич"</f>
        <v>Мулюков Малик Мусаевич</v>
      </c>
      <c r="C30" s="7">
        <v>300000</v>
      </c>
      <c r="D30" s="7">
        <v>238600</v>
      </c>
      <c r="E30" s="7">
        <f t="shared" si="0"/>
        <v>61400</v>
      </c>
    </row>
    <row r="31" spans="1:5" ht="12" customHeight="1">
      <c r="A31" s="5" t="s">
        <v>30</v>
      </c>
      <c r="B31" s="6" t="str">
        <f>"Мухамедьяров Альберт Радикович"</f>
        <v>Мухамедьяров Альберт Радикович</v>
      </c>
      <c r="C31" s="7">
        <v>300000</v>
      </c>
      <c r="D31" s="7">
        <v>122246</v>
      </c>
      <c r="E31" s="7">
        <f t="shared" si="0"/>
        <v>177754</v>
      </c>
    </row>
    <row r="32" spans="1:5" ht="12.75">
      <c r="A32" s="5" t="s">
        <v>31</v>
      </c>
      <c r="B32" s="6" t="str">
        <f>"Нигматуллин Ирек Газизович"</f>
        <v>Нигматуллин Ирек Газизович</v>
      </c>
      <c r="C32" s="7">
        <v>130000</v>
      </c>
      <c r="D32" s="7">
        <v>22650</v>
      </c>
      <c r="E32" s="7">
        <f t="shared" si="0"/>
        <v>107350</v>
      </c>
    </row>
    <row r="33" spans="1:5" ht="12.75">
      <c r="A33" s="5" t="s">
        <v>32</v>
      </c>
      <c r="B33" s="6" t="str">
        <f>"Николаева Светлана Васильевна"</f>
        <v>Николаева Светлана Васильевна</v>
      </c>
      <c r="C33" s="7">
        <v>100000</v>
      </c>
      <c r="D33" s="7">
        <v>23600</v>
      </c>
      <c r="E33" s="7">
        <f t="shared" si="0"/>
        <v>76400</v>
      </c>
    </row>
    <row r="34" spans="1:5" ht="12.75">
      <c r="A34" s="5" t="s">
        <v>33</v>
      </c>
      <c r="B34" s="6" t="str">
        <f>"Носков Андрей Викторович"</f>
        <v>Носков Андрей Викторович</v>
      </c>
      <c r="C34" s="7">
        <v>505000</v>
      </c>
      <c r="D34" s="7">
        <v>102400</v>
      </c>
      <c r="E34" s="7">
        <f t="shared" si="0"/>
        <v>402600</v>
      </c>
    </row>
    <row r="35" spans="1:5" ht="12.75">
      <c r="A35" s="5" t="s">
        <v>34</v>
      </c>
      <c r="B35" s="6" t="str">
        <f>"Поляков Олег Владимирович"</f>
        <v>Поляков Олег Владимирович</v>
      </c>
      <c r="C35" s="7">
        <v>499000</v>
      </c>
      <c r="D35" s="7">
        <v>84357.74</v>
      </c>
      <c r="E35" s="7">
        <f t="shared" si="0"/>
        <v>414642.26</v>
      </c>
    </row>
    <row r="36" spans="1:5" ht="12.75">
      <c r="A36" s="5" t="s">
        <v>35</v>
      </c>
      <c r="B36" s="6" t="str">
        <f>"Рыбинский Вадим Александрович"</f>
        <v>Рыбинский Вадим Александрович</v>
      </c>
      <c r="C36" s="7">
        <v>80000</v>
      </c>
      <c r="D36" s="7">
        <v>29565</v>
      </c>
      <c r="E36" s="7">
        <f t="shared" si="0"/>
        <v>50435</v>
      </c>
    </row>
    <row r="37" spans="1:5" ht="12.75">
      <c r="A37" s="5">
        <v>29</v>
      </c>
      <c r="B37" s="6" t="str">
        <f>"Смирнов Юрий Всеволодович"</f>
        <v>Смирнов Юрий Всеволодович</v>
      </c>
      <c r="C37" s="7">
        <v>35000</v>
      </c>
      <c r="D37" s="7">
        <v>23700</v>
      </c>
      <c r="E37" s="7">
        <f t="shared" si="0"/>
        <v>11300</v>
      </c>
    </row>
    <row r="38" spans="1:5" ht="12.75">
      <c r="A38" s="5">
        <v>30</v>
      </c>
      <c r="B38" s="6" t="str">
        <f>"Сопин Александр Леонидович"</f>
        <v>Сопин Александр Леонидович</v>
      </c>
      <c r="C38" s="7">
        <v>10000</v>
      </c>
      <c r="D38" s="7">
        <v>0</v>
      </c>
      <c r="E38" s="7">
        <f t="shared" si="0"/>
        <v>10000</v>
      </c>
    </row>
    <row r="39" spans="1:5" ht="12.75">
      <c r="A39" s="5">
        <v>31</v>
      </c>
      <c r="B39" s="6" t="str">
        <f>"Султанов Руслан Закирович"</f>
        <v>Султанов Руслан Закирович</v>
      </c>
      <c r="C39" s="7">
        <v>50000</v>
      </c>
      <c r="D39" s="7">
        <v>21900</v>
      </c>
      <c r="E39" s="7">
        <f t="shared" si="0"/>
        <v>28100</v>
      </c>
    </row>
    <row r="40" spans="1:5" ht="12.75">
      <c r="A40" s="5">
        <v>32</v>
      </c>
      <c r="B40" s="6" t="str">
        <f>"Фаттахов Айрат Мухаметович"</f>
        <v>Фаттахов Айрат Мухаметович</v>
      </c>
      <c r="C40" s="7">
        <v>100000</v>
      </c>
      <c r="D40" s="7">
        <v>20100</v>
      </c>
      <c r="E40" s="7">
        <f t="shared" si="0"/>
        <v>79900</v>
      </c>
    </row>
    <row r="41" spans="1:5" ht="12.75">
      <c r="A41" s="5">
        <v>33</v>
      </c>
      <c r="B41" s="6" t="str">
        <f>"Фахретдинов Ильдар Руфкатович"</f>
        <v>Фахретдинов Ильдар Руфкатович</v>
      </c>
      <c r="C41" s="7">
        <v>2500</v>
      </c>
      <c r="D41" s="7">
        <v>0</v>
      </c>
      <c r="E41" s="7">
        <f t="shared" si="0"/>
        <v>2500</v>
      </c>
    </row>
    <row r="42" spans="1:5" ht="12.75">
      <c r="A42" s="5">
        <v>34</v>
      </c>
      <c r="B42" s="6" t="str">
        <f>"Хафизов Рустам Фларидович"</f>
        <v>Хафизов Рустам Фларидович</v>
      </c>
      <c r="C42" s="7">
        <v>100000</v>
      </c>
      <c r="D42" s="7">
        <v>100000</v>
      </c>
      <c r="E42" s="7">
        <f t="shared" si="0"/>
        <v>0</v>
      </c>
    </row>
    <row r="43" spans="1:5" ht="12.75">
      <c r="A43" s="5">
        <v>35</v>
      </c>
      <c r="B43" s="6" t="str">
        <f>"Юсупов Фарит Гарифович"</f>
        <v>Юсупов Фарит Гарифович</v>
      </c>
      <c r="C43" s="7">
        <v>40000</v>
      </c>
      <c r="D43" s="7">
        <v>25000</v>
      </c>
      <c r="E43" s="7">
        <f t="shared" si="0"/>
        <v>15000</v>
      </c>
    </row>
    <row r="44" spans="1:5" ht="54" customHeight="1">
      <c r="A44" s="5">
        <v>36</v>
      </c>
      <c r="B44" s="6" t="s">
        <v>39</v>
      </c>
      <c r="C44" s="7">
        <v>6000000</v>
      </c>
      <c r="D44" s="7">
        <v>473900</v>
      </c>
      <c r="E44" s="7">
        <f t="shared" si="0"/>
        <v>5526100</v>
      </c>
    </row>
    <row r="45" spans="1:5" ht="54" customHeight="1">
      <c r="A45" s="5">
        <v>37</v>
      </c>
      <c r="B45" s="6" t="s">
        <v>38</v>
      </c>
      <c r="C45" s="7">
        <v>1500000</v>
      </c>
      <c r="D45" s="7">
        <v>600000</v>
      </c>
      <c r="E45" s="7">
        <f t="shared" si="0"/>
        <v>900000</v>
      </c>
    </row>
    <row r="46" spans="1:5" ht="12.75">
      <c r="A46" s="5"/>
      <c r="B46" s="6"/>
      <c r="C46" s="7"/>
      <c r="D46" s="7"/>
      <c r="E46" s="7"/>
    </row>
    <row r="47" spans="1:5" ht="12.75">
      <c r="A47" s="8" t="s">
        <v>36</v>
      </c>
      <c r="B47" s="9" t="str">
        <f>"ИТОГО:"</f>
        <v>ИТОГО:</v>
      </c>
      <c r="C47" s="10">
        <f>SUM(C9:C46)</f>
        <v>14428000</v>
      </c>
      <c r="D47" s="10">
        <f>SUM(D9:D46)</f>
        <v>3343529.2199999997</v>
      </c>
      <c r="E47" s="10">
        <f>SUM(E9:E46)</f>
        <v>11084470.780000001</v>
      </c>
    </row>
    <row r="49" spans="1:5" ht="39.75" customHeight="1">
      <c r="A49" s="11" t="s">
        <v>37</v>
      </c>
      <c r="B49" s="11"/>
      <c r="C49" s="11"/>
      <c r="D49" s="11"/>
      <c r="E49" s="11"/>
    </row>
    <row r="51" ht="12.75">
      <c r="B51" t="s">
        <v>42</v>
      </c>
    </row>
    <row r="52" ht="12.75">
      <c r="B52" t="s">
        <v>43</v>
      </c>
    </row>
    <row r="53" ht="12.75">
      <c r="B53" t="s">
        <v>44</v>
      </c>
    </row>
    <row r="54" spans="2:5" ht="12.75">
      <c r="B54" t="s">
        <v>45</v>
      </c>
      <c r="E54" t="s">
        <v>46</v>
      </c>
    </row>
  </sheetData>
  <mergeCells count="5">
    <mergeCell ref="A49:E49"/>
    <mergeCell ref="A2:E2"/>
    <mergeCell ref="A3:E3"/>
    <mergeCell ref="A4:E4"/>
    <mergeCell ref="A6:E6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1</cp:lastModifiedBy>
  <cp:lastPrinted>2012-02-04T05:34:08Z</cp:lastPrinted>
  <dcterms:created xsi:type="dcterms:W3CDTF">2012-02-03T09:55:36Z</dcterms:created>
  <dcterms:modified xsi:type="dcterms:W3CDTF">2012-02-04T07:57:39Z</dcterms:modified>
  <cp:category/>
  <cp:version/>
  <cp:contentType/>
  <cp:contentStatus/>
</cp:coreProperties>
</file>