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14.07.19" sheetId="1" r:id="rId1"/>
    <sheet name="28.07.19 " sheetId="2" r:id="rId2"/>
    <sheet name="07.08.19" sheetId="3" r:id="rId3"/>
  </sheets>
  <definedNames>
    <definedName name="_ftn1" localSheetId="2">'07.08.19'!$A$44</definedName>
    <definedName name="_ftn1" localSheetId="0">'14.07.19'!$A$37</definedName>
    <definedName name="_ftn1" localSheetId="1">'28.07.19 '!$A$40</definedName>
    <definedName name="_ftnref1" localSheetId="2">'07.08.19'!$A$12</definedName>
    <definedName name="_ftnref1" localSheetId="0">'14.07.19'!$A$12</definedName>
    <definedName name="_ftnref1" localSheetId="1">'28.07.19 '!$A$12</definedName>
  </definedNames>
  <calcPr calcId="152511"/>
</workbook>
</file>

<file path=xl/calcChain.xml><?xml version="1.0" encoding="utf-8"?>
<calcChain xmlns="http://schemas.openxmlformats.org/spreadsheetml/2006/main">
  <c r="H19" i="3" l="1"/>
  <c r="C25" i="3"/>
  <c r="C19" i="3"/>
  <c r="H25" i="3"/>
  <c r="D35" i="3"/>
  <c r="C35" i="3" s="1"/>
  <c r="L39" i="3"/>
  <c r="J39" i="3"/>
  <c r="G39" i="3"/>
  <c r="F39" i="3"/>
  <c r="E39" i="3"/>
  <c r="C38" i="3"/>
  <c r="C37" i="3"/>
  <c r="H35" i="3"/>
  <c r="C34" i="3"/>
  <c r="C33" i="3"/>
  <c r="C32" i="3"/>
  <c r="C31" i="3"/>
  <c r="C30" i="3"/>
  <c r="C29" i="3"/>
  <c r="C28" i="3"/>
  <c r="C27" i="3"/>
  <c r="H39" i="3" l="1"/>
  <c r="D39" i="3"/>
  <c r="C39" i="3"/>
  <c r="D35" i="2"/>
  <c r="H19" i="2"/>
  <c r="H35" i="2" s="1"/>
  <c r="C22" i="2"/>
  <c r="C19" i="2"/>
  <c r="C35" i="2"/>
  <c r="H31" i="2"/>
  <c r="L35" i="2" l="1"/>
  <c r="J35" i="2"/>
  <c r="G35" i="2"/>
  <c r="F35" i="2"/>
  <c r="E35" i="2"/>
  <c r="C34" i="2"/>
  <c r="C33" i="2"/>
  <c r="C31" i="2"/>
  <c r="C30" i="2"/>
  <c r="C29" i="2"/>
  <c r="C28" i="2"/>
  <c r="C27" i="2"/>
  <c r="C26" i="2"/>
  <c r="C25" i="2"/>
  <c r="C24" i="2"/>
  <c r="C23" i="2"/>
  <c r="H19" i="1" l="1"/>
  <c r="H32" i="1"/>
  <c r="D32" i="1"/>
  <c r="E32" i="1"/>
  <c r="F32" i="1"/>
  <c r="G32" i="1"/>
  <c r="J32" i="1"/>
  <c r="L32" i="1"/>
  <c r="C21" i="1"/>
  <c r="C22" i="1"/>
  <c r="C23" i="1"/>
  <c r="C24" i="1"/>
  <c r="C25" i="1"/>
  <c r="C26" i="1"/>
  <c r="C27" i="1"/>
  <c r="C28" i="1"/>
  <c r="C29" i="1"/>
  <c r="C30" i="1"/>
  <c r="C31" i="1"/>
  <c r="C32" i="1" l="1"/>
</calcChain>
</file>

<file path=xl/sharedStrings.xml><?xml version="1.0" encoding="utf-8"?>
<sst xmlns="http://schemas.openxmlformats.org/spreadsheetml/2006/main" count="154" uniqueCount="55">
  <si>
    <t>Приложение № 11</t>
  </si>
  <si>
    <t>Сведения</t>
  </si>
  <si>
    <t>(наименование избирательной кампании)</t>
  </si>
  <si>
    <t xml:space="preserve"> (на основании данных, представленных подразделением ПАО Сбербанк)</t>
  </si>
  <si>
    <t>№ п/п</t>
  </si>
  <si>
    <t>Фамилия, имя, отчество кандидата, наименование избирательного объединения</t>
  </si>
  <si>
    <t>Поступило средств</t>
  </si>
  <si>
    <t>Израсходовано средств</t>
  </si>
  <si>
    <t>Возвращено средств</t>
  </si>
  <si>
    <t>всего, тыс. рублей</t>
  </si>
  <si>
    <t>из них</t>
  </si>
  <si>
    <t>из них финансовые операции по расходованию средств на сумму, превышающую 50 тыс. рублей</t>
  </si>
  <si>
    <t>сумма, тыс. рублей</t>
  </si>
  <si>
    <t>основание возврата</t>
  </si>
  <si>
    <t>пожертвования от юридического лица на сумму, превышающую 25 тыс. рублей</t>
  </si>
  <si>
    <t>пожертвования от граждан на сумму, превышающую 20 тыс. рублей</t>
  </si>
  <si>
    <t>наименование юридического лица</t>
  </si>
  <si>
    <t>количество граждан</t>
  </si>
  <si>
    <t>дата операции</t>
  </si>
  <si>
    <t>назначение платежа</t>
  </si>
  <si>
    <t>Итого</t>
  </si>
  <si>
    <t>к Инструкции о порядке и формах учета и отчетности кандидатов, избирательных объединений о поступлении средств в избирательные фонды и расходовании этих средств при проведении выборов депутатов представительных органов местного самоуправления</t>
  </si>
  <si>
    <r>
      <t>По состоянию на "</t>
    </r>
    <r>
      <rPr>
        <u/>
        <sz val="11"/>
        <color theme="1"/>
        <rFont val="Times New Roman"/>
        <family val="1"/>
        <charset val="204"/>
      </rPr>
      <t>14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>июля</t>
    </r>
    <r>
      <rPr>
        <sz val="11"/>
        <color theme="1"/>
        <rFont val="Times New Roman"/>
        <family val="1"/>
        <charset val="204"/>
      </rPr>
      <t xml:space="preserve">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>г.</t>
    </r>
  </si>
  <si>
    <t xml:space="preserve">о поступлении и расходовании средств избирательных фондов кандидатов, избирательных объединений при проведении </t>
  </si>
  <si>
    <t xml:space="preserve">дополнительных выборов депутатов Совета городского округа город Уфа Республики Башкортостан 4 созыва </t>
  </si>
  <si>
    <t>Хромец Артур Леонидович</t>
  </si>
  <si>
    <t>Остапчук Эдуард Владимирович</t>
  </si>
  <si>
    <t>Гизатуллин Салават Фаритович</t>
  </si>
  <si>
    <t>Иксанова Инна Игоревна</t>
  </si>
  <si>
    <t>Максимова Надежда Владимировна</t>
  </si>
  <si>
    <t>Фасхутдинов Рустем Аглямович</t>
  </si>
  <si>
    <t>Чанышева Лилия Рифгатовна</t>
  </si>
  <si>
    <t>Шилов Станислав Иванович</t>
  </si>
  <si>
    <t>Галимуллин Ильгиз Галимович</t>
  </si>
  <si>
    <t>Закиров Александр Олегович</t>
  </si>
  <si>
    <t>Киселев Александр Геннадьевич</t>
  </si>
  <si>
    <t>Ракипов Тимур Фаритович</t>
  </si>
  <si>
    <t>Хасанова Эльмира Газимовна</t>
  </si>
  <si>
    <t>ООО "ИСК СТРОЙФЕДЕРАЦИЯ"</t>
  </si>
  <si>
    <t>аванс-вознаграждения на оказание юридической помощи</t>
  </si>
  <si>
    <r>
      <t>По состоянию на "</t>
    </r>
    <r>
      <rPr>
        <u/>
        <sz val="11"/>
        <color theme="1"/>
        <rFont val="Times New Roman"/>
        <family val="1"/>
        <charset val="204"/>
      </rPr>
      <t>28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>июля</t>
    </r>
    <r>
      <rPr>
        <sz val="11"/>
        <color theme="1"/>
        <rFont val="Times New Roman"/>
        <family val="1"/>
        <charset val="204"/>
      </rPr>
      <t xml:space="preserve">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>г.</t>
    </r>
  </si>
  <si>
    <t>ООО "УРШАК"</t>
  </si>
  <si>
    <t>размещение агитационных материалов</t>
  </si>
  <si>
    <t>ООО '' Башкирский кирпич"</t>
  </si>
  <si>
    <t>ООО " ООО Партнер-Уфа"</t>
  </si>
  <si>
    <t xml:space="preserve">аренда металлоконструкций </t>
  </si>
  <si>
    <t>размещение рекламных стикеров в маршрутных транспорт. Средствах</t>
  </si>
  <si>
    <r>
      <t xml:space="preserve">ООО </t>
    </r>
    <r>
      <rPr>
        <b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Партнер</t>
    </r>
    <r>
      <rPr>
        <b/>
        <sz val="10"/>
        <color theme="1"/>
        <rFont val="Times New Roman"/>
        <family val="1"/>
        <charset val="204"/>
      </rPr>
      <t>"</t>
    </r>
  </si>
  <si>
    <r>
      <t>По состоянию на "</t>
    </r>
    <r>
      <rPr>
        <u/>
        <sz val="11"/>
        <color theme="1"/>
        <rFont val="Times New Roman"/>
        <family val="1"/>
        <charset val="204"/>
      </rPr>
      <t>07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>августа</t>
    </r>
    <r>
      <rPr>
        <sz val="11"/>
        <color theme="1"/>
        <rFont val="Times New Roman"/>
        <family val="1"/>
        <charset val="204"/>
      </rPr>
      <t xml:space="preserve">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>г.</t>
    </r>
  </si>
  <si>
    <t>возврат средств юрид.лицу, не указ. в платеж. поруч. предусмотрен. законом сведения</t>
  </si>
  <si>
    <t>услуги по размещению агитационных материалов</t>
  </si>
  <si>
    <t xml:space="preserve">ООО "Стерлитамакский кирпичный завод" </t>
  </si>
  <si>
    <t xml:space="preserve">изготовление агитационных материалов </t>
  </si>
  <si>
    <t>оказание услуг по организации предвыборной агитации</t>
  </si>
  <si>
    <t>ООО "СПЕЦГАЗТЕХСЕРВИС"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</si>
</sst>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1" applyAlignment="1">
      <alignment horizontal="center" vertical="center"/>
    </xf>
    <xf numFmtId="0" fontId="9" fillId="0" borderId="0" xfId="1" applyAlignment="1">
      <alignment horizontal="justify" vertical="center"/>
    </xf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7" workbookViewId="0">
      <selection activeCell="D20" sqref="D20"/>
    </sheetView>
  </sheetViews>
  <sheetFormatPr defaultRowHeight="15" x14ac:dyDescent="0.25"/>
  <cols>
    <col min="1" max="1" width="6" customWidth="1"/>
    <col min="2" max="2" width="32" customWidth="1"/>
    <col min="3" max="4" width="13" customWidth="1"/>
    <col min="5" max="5" width="20.5703125" customWidth="1"/>
    <col min="6" max="6" width="15.42578125" customWidth="1"/>
    <col min="7" max="7" width="19.5703125" customWidth="1"/>
    <col min="8" max="8" width="10.42578125" customWidth="1"/>
    <col min="9" max="9" width="14.7109375" customWidth="1"/>
    <col min="10" max="10" width="12.5703125" customWidth="1"/>
    <col min="11" max="11" width="11.85546875" customWidth="1"/>
    <col min="12" max="12" width="12.42578125" customWidth="1"/>
    <col min="13" max="13" width="14" customWidth="1"/>
  </cols>
  <sheetData>
    <row r="1" spans="1:14" ht="21" customHeight="1" x14ac:dyDescent="0.25">
      <c r="A1" s="1"/>
      <c r="B1" s="11"/>
      <c r="C1" s="11"/>
      <c r="D1" s="11"/>
      <c r="E1" s="11"/>
      <c r="F1" s="11"/>
      <c r="G1" s="11"/>
      <c r="H1" s="11"/>
      <c r="I1" s="29" t="s">
        <v>0</v>
      </c>
      <c r="J1" s="29"/>
      <c r="K1" s="29"/>
      <c r="L1" s="29"/>
      <c r="M1" s="29"/>
      <c r="N1" s="29"/>
    </row>
    <row r="2" spans="1:14" ht="58.5" customHeight="1" x14ac:dyDescent="0.25">
      <c r="A2" s="2"/>
      <c r="B2" s="10"/>
      <c r="C2" s="10"/>
      <c r="D2" s="10"/>
      <c r="E2" s="10"/>
      <c r="F2" s="10"/>
      <c r="G2" s="10"/>
      <c r="H2" s="10"/>
      <c r="I2" s="28" t="s">
        <v>21</v>
      </c>
      <c r="J2" s="28"/>
      <c r="K2" s="28"/>
      <c r="L2" s="28"/>
      <c r="M2" s="28"/>
      <c r="N2" s="28"/>
    </row>
    <row r="3" spans="1:14" x14ac:dyDescent="0.25">
      <c r="A3" s="4"/>
    </row>
    <row r="4" spans="1:14" x14ac:dyDescent="0.25">
      <c r="A4" s="5"/>
    </row>
    <row r="5" spans="1:14" ht="18.75" x14ac:dyDescent="0.2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ht="25.5" customHeight="1" x14ac:dyDescent="0.25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.75" x14ac:dyDescent="0.25">
      <c r="A7" s="31" t="s">
        <v>24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.75" x14ac:dyDescent="0.25">
      <c r="A9" s="6"/>
    </row>
    <row r="10" spans="1:14" ht="15.75" x14ac:dyDescent="0.25">
      <c r="A10" s="35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x14ac:dyDescent="0.25">
      <c r="A11" s="7"/>
    </row>
    <row r="12" spans="1:14" x14ac:dyDescent="0.25">
      <c r="A12" s="8"/>
      <c r="I12" s="36" t="s">
        <v>22</v>
      </c>
      <c r="J12" s="36"/>
      <c r="K12" s="36"/>
      <c r="L12" s="36"/>
      <c r="M12" s="36"/>
    </row>
    <row r="13" spans="1:14" x14ac:dyDescent="0.25">
      <c r="A13" s="7"/>
    </row>
    <row r="14" spans="1:14" ht="44.25" customHeight="1" x14ac:dyDescent="0.25">
      <c r="A14" s="37" t="s">
        <v>4</v>
      </c>
      <c r="B14" s="37" t="s">
        <v>5</v>
      </c>
      <c r="C14" s="37" t="s">
        <v>6</v>
      </c>
      <c r="D14" s="37"/>
      <c r="E14" s="37"/>
      <c r="F14" s="37"/>
      <c r="G14" s="37"/>
      <c r="H14" s="37" t="s">
        <v>7</v>
      </c>
      <c r="I14" s="37"/>
      <c r="J14" s="37"/>
      <c r="K14" s="37"/>
      <c r="L14" s="37" t="s">
        <v>8</v>
      </c>
      <c r="M14" s="37"/>
    </row>
    <row r="15" spans="1:14" ht="22.5" customHeight="1" x14ac:dyDescent="0.25">
      <c r="A15" s="37"/>
      <c r="B15" s="37"/>
      <c r="C15" s="37" t="s">
        <v>9</v>
      </c>
      <c r="D15" s="37" t="s">
        <v>10</v>
      </c>
      <c r="E15" s="37"/>
      <c r="F15" s="37"/>
      <c r="G15" s="37"/>
      <c r="H15" s="37" t="s">
        <v>9</v>
      </c>
      <c r="I15" s="37" t="s">
        <v>11</v>
      </c>
      <c r="J15" s="37"/>
      <c r="K15" s="37"/>
      <c r="L15" s="37" t="s">
        <v>12</v>
      </c>
      <c r="M15" s="37" t="s">
        <v>13</v>
      </c>
    </row>
    <row r="16" spans="1:14" ht="63.75" customHeight="1" x14ac:dyDescent="0.25">
      <c r="A16" s="37"/>
      <c r="B16" s="37"/>
      <c r="C16" s="37"/>
      <c r="D16" s="37" t="s">
        <v>14</v>
      </c>
      <c r="E16" s="37"/>
      <c r="F16" s="37" t="s">
        <v>15</v>
      </c>
      <c r="G16" s="37"/>
      <c r="H16" s="37"/>
      <c r="I16" s="37"/>
      <c r="J16" s="37"/>
      <c r="K16" s="37"/>
      <c r="L16" s="37"/>
      <c r="M16" s="37"/>
    </row>
    <row r="17" spans="1:13" ht="25.5" x14ac:dyDescent="0.25">
      <c r="A17" s="37"/>
      <c r="B17" s="37"/>
      <c r="C17" s="37"/>
      <c r="D17" s="12" t="s">
        <v>12</v>
      </c>
      <c r="E17" s="12" t="s">
        <v>16</v>
      </c>
      <c r="F17" s="12" t="s">
        <v>12</v>
      </c>
      <c r="G17" s="12" t="s">
        <v>17</v>
      </c>
      <c r="H17" s="37"/>
      <c r="I17" s="12" t="s">
        <v>18</v>
      </c>
      <c r="J17" s="12" t="s">
        <v>12</v>
      </c>
      <c r="K17" s="12" t="s">
        <v>19</v>
      </c>
      <c r="L17" s="37"/>
      <c r="M17" s="37"/>
    </row>
    <row r="18" spans="1:13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</row>
    <row r="19" spans="1:13" ht="76.5" x14ac:dyDescent="0.25">
      <c r="A19" s="12">
        <v>1</v>
      </c>
      <c r="B19" s="13" t="s">
        <v>25</v>
      </c>
      <c r="C19" s="19">
        <v>370</v>
      </c>
      <c r="D19" s="14">
        <v>370</v>
      </c>
      <c r="E19" s="12" t="s">
        <v>38</v>
      </c>
      <c r="F19" s="16"/>
      <c r="G19" s="12"/>
      <c r="H19" s="19">
        <f>85+2.2+14.82+5.04+1.02</f>
        <v>108.08000000000001</v>
      </c>
      <c r="I19" s="18">
        <v>43648</v>
      </c>
      <c r="J19" s="14">
        <v>85</v>
      </c>
      <c r="K19" s="12" t="s">
        <v>39</v>
      </c>
      <c r="L19" s="14">
        <v>0</v>
      </c>
      <c r="M19" s="12"/>
    </row>
    <row r="20" spans="1:13" ht="31.5" x14ac:dyDescent="0.25">
      <c r="A20" s="12">
        <v>2</v>
      </c>
      <c r="B20" s="13" t="s">
        <v>26</v>
      </c>
      <c r="C20" s="19">
        <v>5</v>
      </c>
      <c r="D20" s="14"/>
      <c r="E20" s="12"/>
      <c r="F20" s="16"/>
      <c r="G20" s="12"/>
      <c r="H20" s="19">
        <v>0</v>
      </c>
      <c r="I20" s="12"/>
      <c r="J20" s="14"/>
      <c r="K20" s="12"/>
      <c r="L20" s="14">
        <v>0</v>
      </c>
      <c r="M20" s="12"/>
    </row>
    <row r="21" spans="1:13" ht="31.5" x14ac:dyDescent="0.25">
      <c r="A21" s="12">
        <v>3</v>
      </c>
      <c r="B21" s="13" t="s">
        <v>27</v>
      </c>
      <c r="C21" s="19">
        <f t="shared" ref="C21:C31" si="0">D21+F21</f>
        <v>0</v>
      </c>
      <c r="D21" s="14"/>
      <c r="E21" s="12"/>
      <c r="F21" s="16"/>
      <c r="G21" s="12"/>
      <c r="H21" s="19">
        <v>0</v>
      </c>
      <c r="I21" s="12"/>
      <c r="J21" s="14"/>
      <c r="K21" s="12"/>
      <c r="L21" s="14">
        <v>0</v>
      </c>
      <c r="M21" s="12"/>
    </row>
    <row r="22" spans="1:13" ht="15.75" x14ac:dyDescent="0.25">
      <c r="A22" s="12">
        <v>4</v>
      </c>
      <c r="B22" s="13" t="s">
        <v>28</v>
      </c>
      <c r="C22" s="19">
        <f t="shared" si="0"/>
        <v>0</v>
      </c>
      <c r="D22" s="14"/>
      <c r="E22" s="12"/>
      <c r="F22" s="16"/>
      <c r="G22" s="12"/>
      <c r="H22" s="19">
        <v>0</v>
      </c>
      <c r="I22" s="12"/>
      <c r="J22" s="14"/>
      <c r="K22" s="12"/>
      <c r="L22" s="14">
        <v>0</v>
      </c>
      <c r="M22" s="12"/>
    </row>
    <row r="23" spans="1:13" ht="31.5" x14ac:dyDescent="0.25">
      <c r="A23" s="12">
        <v>5</v>
      </c>
      <c r="B23" s="13" t="s">
        <v>29</v>
      </c>
      <c r="C23" s="19">
        <f t="shared" si="0"/>
        <v>0</v>
      </c>
      <c r="D23" s="14"/>
      <c r="E23" s="12"/>
      <c r="F23" s="16"/>
      <c r="G23" s="12"/>
      <c r="H23" s="19">
        <v>0</v>
      </c>
      <c r="I23" s="12"/>
      <c r="J23" s="14"/>
      <c r="K23" s="12"/>
      <c r="L23" s="14">
        <v>0</v>
      </c>
      <c r="M23" s="12"/>
    </row>
    <row r="24" spans="1:13" ht="31.5" x14ac:dyDescent="0.25">
      <c r="A24" s="12">
        <v>6</v>
      </c>
      <c r="B24" s="13" t="s">
        <v>30</v>
      </c>
      <c r="C24" s="19">
        <f t="shared" si="0"/>
        <v>0</v>
      </c>
      <c r="D24" s="14"/>
      <c r="E24" s="12"/>
      <c r="F24" s="16"/>
      <c r="G24" s="12"/>
      <c r="H24" s="19">
        <v>0</v>
      </c>
      <c r="I24" s="12"/>
      <c r="J24" s="14"/>
      <c r="K24" s="12"/>
      <c r="L24" s="14">
        <v>0</v>
      </c>
      <c r="M24" s="12"/>
    </row>
    <row r="25" spans="1:13" ht="15.75" x14ac:dyDescent="0.25">
      <c r="A25" s="12">
        <v>7</v>
      </c>
      <c r="B25" s="13" t="s">
        <v>31</v>
      </c>
      <c r="C25" s="19">
        <f t="shared" si="0"/>
        <v>0</v>
      </c>
      <c r="D25" s="14"/>
      <c r="E25" s="12"/>
      <c r="F25" s="16"/>
      <c r="G25" s="12"/>
      <c r="H25" s="19">
        <v>0</v>
      </c>
      <c r="I25" s="12"/>
      <c r="J25" s="14"/>
      <c r="K25" s="12"/>
      <c r="L25" s="14">
        <v>0</v>
      </c>
      <c r="M25" s="12"/>
    </row>
    <row r="26" spans="1:13" ht="15.75" x14ac:dyDescent="0.25">
      <c r="A26" s="12">
        <v>8</v>
      </c>
      <c r="B26" s="13" t="s">
        <v>32</v>
      </c>
      <c r="C26" s="19">
        <f t="shared" si="0"/>
        <v>0</v>
      </c>
      <c r="D26" s="14"/>
      <c r="E26" s="12"/>
      <c r="F26" s="16"/>
      <c r="G26" s="12"/>
      <c r="H26" s="19">
        <v>0</v>
      </c>
      <c r="I26" s="12"/>
      <c r="J26" s="14"/>
      <c r="K26" s="12"/>
      <c r="L26" s="14">
        <v>0</v>
      </c>
      <c r="M26" s="12"/>
    </row>
    <row r="27" spans="1:13" ht="31.5" x14ac:dyDescent="0.25">
      <c r="A27" s="12">
        <v>9</v>
      </c>
      <c r="B27" s="13" t="s">
        <v>33</v>
      </c>
      <c r="C27" s="19">
        <f t="shared" si="0"/>
        <v>0</v>
      </c>
      <c r="D27" s="14"/>
      <c r="E27" s="12"/>
      <c r="F27" s="16"/>
      <c r="G27" s="12"/>
      <c r="H27" s="19">
        <v>0</v>
      </c>
      <c r="I27" s="12"/>
      <c r="J27" s="14"/>
      <c r="K27" s="12"/>
      <c r="L27" s="14">
        <v>0</v>
      </c>
      <c r="M27" s="12"/>
    </row>
    <row r="28" spans="1:13" ht="15.75" x14ac:dyDescent="0.25">
      <c r="A28" s="12">
        <v>10</v>
      </c>
      <c r="B28" s="13" t="s">
        <v>34</v>
      </c>
      <c r="C28" s="19">
        <f t="shared" si="0"/>
        <v>0</v>
      </c>
      <c r="D28" s="14"/>
      <c r="E28" s="12"/>
      <c r="F28" s="16"/>
      <c r="G28" s="12"/>
      <c r="H28" s="19">
        <v>0</v>
      </c>
      <c r="I28" s="12"/>
      <c r="J28" s="14"/>
      <c r="K28" s="12"/>
      <c r="L28" s="14">
        <v>0</v>
      </c>
      <c r="M28" s="12"/>
    </row>
    <row r="29" spans="1:13" ht="31.5" x14ac:dyDescent="0.25">
      <c r="A29" s="12">
        <v>11</v>
      </c>
      <c r="B29" s="13" t="s">
        <v>35</v>
      </c>
      <c r="C29" s="19">
        <f t="shared" si="0"/>
        <v>0</v>
      </c>
      <c r="D29" s="14"/>
      <c r="E29" s="12"/>
      <c r="F29" s="16"/>
      <c r="G29" s="12"/>
      <c r="H29" s="19">
        <v>0</v>
      </c>
      <c r="I29" s="12"/>
      <c r="J29" s="14"/>
      <c r="K29" s="12"/>
      <c r="L29" s="14">
        <v>0</v>
      </c>
      <c r="M29" s="12"/>
    </row>
    <row r="30" spans="1:13" ht="15.75" x14ac:dyDescent="0.25">
      <c r="A30" s="12">
        <v>12</v>
      </c>
      <c r="B30" s="13" t="s">
        <v>36</v>
      </c>
      <c r="C30" s="19">
        <f t="shared" si="0"/>
        <v>0</v>
      </c>
      <c r="D30" s="14"/>
      <c r="E30" s="12"/>
      <c r="F30" s="16"/>
      <c r="G30" s="12"/>
      <c r="H30" s="19">
        <v>0</v>
      </c>
      <c r="I30" s="12"/>
      <c r="J30" s="14"/>
      <c r="K30" s="12"/>
      <c r="L30" s="14">
        <v>0</v>
      </c>
      <c r="M30" s="12"/>
    </row>
    <row r="31" spans="1:13" ht="15.75" x14ac:dyDescent="0.25">
      <c r="A31" s="12">
        <v>13</v>
      </c>
      <c r="B31" s="13" t="s">
        <v>37</v>
      </c>
      <c r="C31" s="19">
        <f t="shared" si="0"/>
        <v>0</v>
      </c>
      <c r="D31" s="14"/>
      <c r="E31" s="12"/>
      <c r="F31" s="16"/>
      <c r="G31" s="12"/>
      <c r="H31" s="19">
        <v>0</v>
      </c>
      <c r="I31" s="12"/>
      <c r="J31" s="14"/>
      <c r="K31" s="12"/>
      <c r="L31" s="14">
        <v>0</v>
      </c>
      <c r="M31" s="12"/>
    </row>
    <row r="32" spans="1:13" x14ac:dyDescent="0.25">
      <c r="A32" s="34" t="s">
        <v>20</v>
      </c>
      <c r="B32" s="34"/>
      <c r="C32" s="15">
        <f>SUM(C19:C31)</f>
        <v>375</v>
      </c>
      <c r="D32" s="15">
        <f t="shared" ref="D32:L32" si="1">SUM(D19:D31)</f>
        <v>370</v>
      </c>
      <c r="E32" s="17">
        <f t="shared" si="1"/>
        <v>0</v>
      </c>
      <c r="F32" s="15">
        <f t="shared" si="1"/>
        <v>0</v>
      </c>
      <c r="G32" s="17">
        <f t="shared" si="1"/>
        <v>0</v>
      </c>
      <c r="H32" s="15">
        <f t="shared" si="1"/>
        <v>108.08000000000001</v>
      </c>
      <c r="I32" s="15"/>
      <c r="J32" s="15">
        <f t="shared" si="1"/>
        <v>85</v>
      </c>
      <c r="K32" s="15"/>
      <c r="L32" s="15">
        <f t="shared" si="1"/>
        <v>0</v>
      </c>
      <c r="M32" s="15"/>
    </row>
    <row r="33" spans="1:1" x14ac:dyDescent="0.25">
      <c r="A33" s="3"/>
    </row>
    <row r="37" spans="1:1" x14ac:dyDescent="0.25">
      <c r="A37" s="9"/>
    </row>
  </sheetData>
  <mergeCells count="22">
    <mergeCell ref="A32:B32"/>
    <mergeCell ref="A10:N10"/>
    <mergeCell ref="I12:M12"/>
    <mergeCell ref="A14:A17"/>
    <mergeCell ref="B14:B17"/>
    <mergeCell ref="C14:G14"/>
    <mergeCell ref="H14:K14"/>
    <mergeCell ref="L14:M14"/>
    <mergeCell ref="C15:C17"/>
    <mergeCell ref="D15:G15"/>
    <mergeCell ref="H15:H17"/>
    <mergeCell ref="I15:K16"/>
    <mergeCell ref="L15:L17"/>
    <mergeCell ref="M15:M17"/>
    <mergeCell ref="D16:E16"/>
    <mergeCell ref="F16:G16"/>
    <mergeCell ref="I2:N2"/>
    <mergeCell ref="I1:N1"/>
    <mergeCell ref="A5:M5"/>
    <mergeCell ref="A7:N7"/>
    <mergeCell ref="A8:N8"/>
    <mergeCell ref="A6:N6"/>
  </mergeCells>
  <pageMargins left="0.70866141732283472" right="0.70866141732283472" top="0.74803149606299213" bottom="0.15748031496062992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opLeftCell="A19" workbookViewId="0">
      <selection activeCell="H35" sqref="H35"/>
    </sheetView>
  </sheetViews>
  <sheetFormatPr defaultRowHeight="15" x14ac:dyDescent="0.25"/>
  <cols>
    <col min="1" max="1" width="6" customWidth="1"/>
    <col min="2" max="2" width="32" customWidth="1"/>
    <col min="3" max="4" width="13" customWidth="1"/>
    <col min="5" max="5" width="20.5703125" customWidth="1"/>
    <col min="6" max="6" width="15.42578125" customWidth="1"/>
    <col min="7" max="7" width="19.5703125" customWidth="1"/>
    <col min="8" max="8" width="10.42578125" customWidth="1"/>
    <col min="9" max="9" width="14.7109375" customWidth="1"/>
    <col min="10" max="10" width="12.5703125" customWidth="1"/>
    <col min="11" max="11" width="11.85546875" customWidth="1"/>
    <col min="12" max="12" width="12.42578125" customWidth="1"/>
    <col min="13" max="13" width="14" customWidth="1"/>
  </cols>
  <sheetData>
    <row r="1" spans="1:14" ht="21" customHeight="1" x14ac:dyDescent="0.25">
      <c r="A1" s="1"/>
      <c r="B1" s="11"/>
      <c r="C1" s="11"/>
      <c r="D1" s="11"/>
      <c r="E1" s="11"/>
      <c r="F1" s="11"/>
      <c r="G1" s="11"/>
      <c r="H1" s="11"/>
      <c r="I1" s="29" t="s">
        <v>0</v>
      </c>
      <c r="J1" s="29"/>
      <c r="K1" s="29"/>
      <c r="L1" s="29"/>
      <c r="M1" s="29"/>
      <c r="N1" s="29"/>
    </row>
    <row r="2" spans="1:14" ht="58.5" customHeight="1" x14ac:dyDescent="0.25">
      <c r="A2" s="22"/>
      <c r="B2" s="10"/>
      <c r="C2" s="10"/>
      <c r="D2" s="10"/>
      <c r="E2" s="10"/>
      <c r="F2" s="10"/>
      <c r="G2" s="10"/>
      <c r="H2" s="10"/>
      <c r="I2" s="28" t="s">
        <v>21</v>
      </c>
      <c r="J2" s="28"/>
      <c r="K2" s="28"/>
      <c r="L2" s="28"/>
      <c r="M2" s="28"/>
      <c r="N2" s="28"/>
    </row>
    <row r="3" spans="1:14" x14ac:dyDescent="0.25">
      <c r="A3" s="4"/>
    </row>
    <row r="4" spans="1:14" x14ac:dyDescent="0.25">
      <c r="A4" s="5"/>
    </row>
    <row r="5" spans="1:14" ht="18.75" x14ac:dyDescent="0.2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ht="25.5" customHeight="1" x14ac:dyDescent="0.25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.75" x14ac:dyDescent="0.25">
      <c r="A7" s="31" t="s">
        <v>24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.75" x14ac:dyDescent="0.25">
      <c r="A9" s="21"/>
    </row>
    <row r="10" spans="1:14" ht="15.75" x14ac:dyDescent="0.25">
      <c r="A10" s="35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x14ac:dyDescent="0.25">
      <c r="A11" s="7"/>
    </row>
    <row r="12" spans="1:14" x14ac:dyDescent="0.25">
      <c r="A12" s="8"/>
      <c r="I12" s="36" t="s">
        <v>40</v>
      </c>
      <c r="J12" s="36"/>
      <c r="K12" s="36"/>
      <c r="L12" s="36"/>
      <c r="M12" s="36"/>
    </row>
    <row r="13" spans="1:14" x14ac:dyDescent="0.25">
      <c r="A13" s="7"/>
    </row>
    <row r="14" spans="1:14" ht="44.25" customHeight="1" x14ac:dyDescent="0.25">
      <c r="A14" s="37" t="s">
        <v>4</v>
      </c>
      <c r="B14" s="37" t="s">
        <v>5</v>
      </c>
      <c r="C14" s="37" t="s">
        <v>6</v>
      </c>
      <c r="D14" s="37"/>
      <c r="E14" s="37"/>
      <c r="F14" s="37"/>
      <c r="G14" s="37"/>
      <c r="H14" s="37" t="s">
        <v>7</v>
      </c>
      <c r="I14" s="37"/>
      <c r="J14" s="37"/>
      <c r="K14" s="37"/>
      <c r="L14" s="37" t="s">
        <v>8</v>
      </c>
      <c r="M14" s="37"/>
    </row>
    <row r="15" spans="1:14" ht="22.5" customHeight="1" x14ac:dyDescent="0.25">
      <c r="A15" s="37"/>
      <c r="B15" s="37"/>
      <c r="C15" s="37" t="s">
        <v>9</v>
      </c>
      <c r="D15" s="37" t="s">
        <v>10</v>
      </c>
      <c r="E15" s="37"/>
      <c r="F15" s="37"/>
      <c r="G15" s="37"/>
      <c r="H15" s="37" t="s">
        <v>9</v>
      </c>
      <c r="I15" s="37" t="s">
        <v>11</v>
      </c>
      <c r="J15" s="37"/>
      <c r="K15" s="37"/>
      <c r="L15" s="37" t="s">
        <v>12</v>
      </c>
      <c r="M15" s="37" t="s">
        <v>13</v>
      </c>
    </row>
    <row r="16" spans="1:14" ht="63.75" customHeight="1" x14ac:dyDescent="0.25">
      <c r="A16" s="37"/>
      <c r="B16" s="37"/>
      <c r="C16" s="37"/>
      <c r="D16" s="37" t="s">
        <v>14</v>
      </c>
      <c r="E16" s="37"/>
      <c r="F16" s="37" t="s">
        <v>15</v>
      </c>
      <c r="G16" s="37"/>
      <c r="H16" s="37"/>
      <c r="I16" s="37"/>
      <c r="J16" s="37"/>
      <c r="K16" s="37"/>
      <c r="L16" s="37"/>
      <c r="M16" s="37"/>
    </row>
    <row r="17" spans="1:13" ht="25.5" x14ac:dyDescent="0.25">
      <c r="A17" s="37"/>
      <c r="B17" s="37"/>
      <c r="C17" s="37"/>
      <c r="D17" s="20" t="s">
        <v>12</v>
      </c>
      <c r="E17" s="20" t="s">
        <v>16</v>
      </c>
      <c r="F17" s="20" t="s">
        <v>12</v>
      </c>
      <c r="G17" s="20" t="s">
        <v>17</v>
      </c>
      <c r="H17" s="37"/>
      <c r="I17" s="20" t="s">
        <v>18</v>
      </c>
      <c r="J17" s="20" t="s">
        <v>12</v>
      </c>
      <c r="K17" s="20" t="s">
        <v>19</v>
      </c>
      <c r="L17" s="37"/>
      <c r="M17" s="37"/>
    </row>
    <row r="18" spans="1:13" x14ac:dyDescent="0.25">
      <c r="A18" s="20">
        <v>1</v>
      </c>
      <c r="B18" s="20">
        <v>2</v>
      </c>
      <c r="C18" s="20">
        <v>3</v>
      </c>
      <c r="D18" s="20">
        <v>4</v>
      </c>
      <c r="E18" s="20">
        <v>5</v>
      </c>
      <c r="F18" s="20">
        <v>6</v>
      </c>
      <c r="G18" s="20">
        <v>7</v>
      </c>
      <c r="H18" s="20">
        <v>8</v>
      </c>
      <c r="I18" s="20">
        <v>9</v>
      </c>
      <c r="J18" s="20">
        <v>10</v>
      </c>
      <c r="K18" s="20">
        <v>11</v>
      </c>
      <c r="L18" s="20">
        <v>12</v>
      </c>
      <c r="M18" s="20">
        <v>13</v>
      </c>
    </row>
    <row r="19" spans="1:13" ht="76.5" x14ac:dyDescent="0.25">
      <c r="A19" s="40">
        <v>1</v>
      </c>
      <c r="B19" s="38" t="s">
        <v>25</v>
      </c>
      <c r="C19" s="42">
        <f>370+50+320</f>
        <v>740</v>
      </c>
      <c r="D19" s="14">
        <v>370</v>
      </c>
      <c r="E19" s="20" t="s">
        <v>38</v>
      </c>
      <c r="F19" s="16"/>
      <c r="G19" s="20"/>
      <c r="H19" s="42">
        <f>85+2.2+14.82+5.04+1.02+30+37+37.965+70+5.405+40.47+4.8+5.04+6.064+20+10.25+15+20+25+19.649-20</f>
        <v>434.72300000000001</v>
      </c>
      <c r="I19" s="18">
        <v>43648</v>
      </c>
      <c r="J19" s="14">
        <v>85</v>
      </c>
      <c r="K19" s="20" t="s">
        <v>39</v>
      </c>
      <c r="L19" s="14"/>
      <c r="M19" s="20"/>
    </row>
    <row r="20" spans="1:13" ht="38.25" x14ac:dyDescent="0.25">
      <c r="A20" s="46"/>
      <c r="B20" s="45"/>
      <c r="C20" s="44"/>
      <c r="D20" s="14">
        <v>50</v>
      </c>
      <c r="E20" s="20" t="s">
        <v>41</v>
      </c>
      <c r="F20" s="16"/>
      <c r="G20" s="20"/>
      <c r="H20" s="43"/>
      <c r="I20" s="18">
        <v>43661</v>
      </c>
      <c r="J20" s="14">
        <v>70</v>
      </c>
      <c r="K20" s="20" t="s">
        <v>42</v>
      </c>
      <c r="L20" s="14"/>
      <c r="M20" s="20"/>
    </row>
    <row r="21" spans="1:13" ht="25.5" x14ac:dyDescent="0.25">
      <c r="A21" s="41"/>
      <c r="B21" s="39"/>
      <c r="C21" s="43"/>
      <c r="D21" s="14">
        <v>320</v>
      </c>
      <c r="E21" s="20" t="s">
        <v>43</v>
      </c>
      <c r="F21" s="16"/>
      <c r="G21" s="20"/>
      <c r="H21" s="24"/>
      <c r="I21" s="18"/>
      <c r="J21" s="14"/>
      <c r="K21" s="20"/>
      <c r="L21" s="14"/>
      <c r="M21" s="20"/>
    </row>
    <row r="22" spans="1:13" ht="31.5" x14ac:dyDescent="0.25">
      <c r="A22" s="20">
        <v>2</v>
      </c>
      <c r="B22" s="13" t="s">
        <v>26</v>
      </c>
      <c r="C22" s="19">
        <f>5+10+10+15+10+10+10+40+10+15+30</f>
        <v>165</v>
      </c>
      <c r="D22" s="14">
        <v>30</v>
      </c>
      <c r="E22" s="20" t="s">
        <v>47</v>
      </c>
      <c r="F22" s="16"/>
      <c r="G22" s="20"/>
      <c r="H22" s="19">
        <v>0</v>
      </c>
      <c r="I22" s="20"/>
      <c r="J22" s="14"/>
      <c r="K22" s="20"/>
      <c r="L22" s="14">
        <v>0</v>
      </c>
      <c r="M22" s="20"/>
    </row>
    <row r="23" spans="1:13" ht="31.5" x14ac:dyDescent="0.25">
      <c r="A23" s="20">
        <v>3</v>
      </c>
      <c r="B23" s="13" t="s">
        <v>27</v>
      </c>
      <c r="C23" s="19">
        <f t="shared" ref="C23:C34" si="0">D23+F23</f>
        <v>0</v>
      </c>
      <c r="D23" s="14"/>
      <c r="E23" s="20"/>
      <c r="F23" s="16"/>
      <c r="G23" s="20"/>
      <c r="H23" s="19">
        <v>0</v>
      </c>
      <c r="I23" s="20"/>
      <c r="J23" s="14"/>
      <c r="K23" s="20"/>
      <c r="L23" s="14">
        <v>0</v>
      </c>
      <c r="M23" s="20"/>
    </row>
    <row r="24" spans="1:13" ht="15.75" x14ac:dyDescent="0.25">
      <c r="A24" s="20">
        <v>4</v>
      </c>
      <c r="B24" s="13" t="s">
        <v>28</v>
      </c>
      <c r="C24" s="19">
        <f t="shared" si="0"/>
        <v>0</v>
      </c>
      <c r="D24" s="14"/>
      <c r="E24" s="20"/>
      <c r="F24" s="16"/>
      <c r="G24" s="20"/>
      <c r="H24" s="19">
        <v>0</v>
      </c>
      <c r="I24" s="20"/>
      <c r="J24" s="14"/>
      <c r="K24" s="20"/>
      <c r="L24" s="14">
        <v>0</v>
      </c>
      <c r="M24" s="20"/>
    </row>
    <row r="25" spans="1:13" ht="31.5" x14ac:dyDescent="0.25">
      <c r="A25" s="20">
        <v>5</v>
      </c>
      <c r="B25" s="13" t="s">
        <v>29</v>
      </c>
      <c r="C25" s="19">
        <f t="shared" si="0"/>
        <v>0</v>
      </c>
      <c r="D25" s="14"/>
      <c r="E25" s="20"/>
      <c r="F25" s="16"/>
      <c r="G25" s="20"/>
      <c r="H25" s="19">
        <v>0</v>
      </c>
      <c r="I25" s="20"/>
      <c r="J25" s="14"/>
      <c r="K25" s="20"/>
      <c r="L25" s="14">
        <v>0</v>
      </c>
      <c r="M25" s="20"/>
    </row>
    <row r="26" spans="1:13" ht="31.5" x14ac:dyDescent="0.25">
      <c r="A26" s="20">
        <v>6</v>
      </c>
      <c r="B26" s="13" t="s">
        <v>30</v>
      </c>
      <c r="C26" s="19">
        <f t="shared" si="0"/>
        <v>0</v>
      </c>
      <c r="D26" s="14"/>
      <c r="E26" s="20"/>
      <c r="F26" s="16"/>
      <c r="G26" s="20"/>
      <c r="H26" s="19">
        <v>0</v>
      </c>
      <c r="I26" s="20"/>
      <c r="J26" s="14"/>
      <c r="K26" s="20"/>
      <c r="L26" s="14">
        <v>0</v>
      </c>
      <c r="M26" s="20"/>
    </row>
    <row r="27" spans="1:13" ht="15.75" x14ac:dyDescent="0.25">
      <c r="A27" s="20">
        <v>7</v>
      </c>
      <c r="B27" s="13" t="s">
        <v>31</v>
      </c>
      <c r="C27" s="19">
        <f t="shared" si="0"/>
        <v>0</v>
      </c>
      <c r="D27" s="14"/>
      <c r="E27" s="20"/>
      <c r="F27" s="16"/>
      <c r="G27" s="20"/>
      <c r="H27" s="19">
        <v>0</v>
      </c>
      <c r="I27" s="20"/>
      <c r="J27" s="14"/>
      <c r="K27" s="20"/>
      <c r="L27" s="14">
        <v>0</v>
      </c>
      <c r="M27" s="20"/>
    </row>
    <row r="28" spans="1:13" ht="15.75" x14ac:dyDescent="0.25">
      <c r="A28" s="20">
        <v>8</v>
      </c>
      <c r="B28" s="13" t="s">
        <v>32</v>
      </c>
      <c r="C28" s="19">
        <f t="shared" si="0"/>
        <v>0</v>
      </c>
      <c r="D28" s="14"/>
      <c r="E28" s="20"/>
      <c r="F28" s="16"/>
      <c r="G28" s="20"/>
      <c r="H28" s="19">
        <v>0</v>
      </c>
      <c r="I28" s="20"/>
      <c r="J28" s="14"/>
      <c r="K28" s="20"/>
      <c r="L28" s="14">
        <v>0</v>
      </c>
      <c r="M28" s="20"/>
    </row>
    <row r="29" spans="1:13" ht="31.5" x14ac:dyDescent="0.25">
      <c r="A29" s="20">
        <v>9</v>
      </c>
      <c r="B29" s="13" t="s">
        <v>33</v>
      </c>
      <c r="C29" s="19">
        <f t="shared" si="0"/>
        <v>0</v>
      </c>
      <c r="D29" s="14"/>
      <c r="E29" s="20"/>
      <c r="F29" s="16"/>
      <c r="G29" s="20"/>
      <c r="H29" s="19">
        <v>0</v>
      </c>
      <c r="I29" s="20"/>
      <c r="J29" s="14"/>
      <c r="K29" s="20"/>
      <c r="L29" s="14">
        <v>0</v>
      </c>
      <c r="M29" s="20"/>
    </row>
    <row r="30" spans="1:13" ht="15.75" x14ac:dyDescent="0.25">
      <c r="A30" s="20">
        <v>10</v>
      </c>
      <c r="B30" s="13" t="s">
        <v>34</v>
      </c>
      <c r="C30" s="19">
        <f t="shared" si="0"/>
        <v>0</v>
      </c>
      <c r="D30" s="14"/>
      <c r="E30" s="20"/>
      <c r="F30" s="16"/>
      <c r="G30" s="20"/>
      <c r="H30" s="19">
        <v>0</v>
      </c>
      <c r="I30" s="20"/>
      <c r="J30" s="14"/>
      <c r="K30" s="20"/>
      <c r="L30" s="14">
        <v>0</v>
      </c>
      <c r="M30" s="20"/>
    </row>
    <row r="31" spans="1:13" ht="38.25" x14ac:dyDescent="0.25">
      <c r="A31" s="40">
        <v>11</v>
      </c>
      <c r="B31" s="38" t="s">
        <v>35</v>
      </c>
      <c r="C31" s="42">
        <f t="shared" si="0"/>
        <v>350</v>
      </c>
      <c r="D31" s="14">
        <v>350</v>
      </c>
      <c r="E31" s="23" t="s">
        <v>44</v>
      </c>
      <c r="F31" s="16"/>
      <c r="G31" s="20"/>
      <c r="H31" s="42">
        <f>5.58+10.86+158+70</f>
        <v>244.44</v>
      </c>
      <c r="I31" s="18">
        <v>43669</v>
      </c>
      <c r="J31" s="14">
        <v>158</v>
      </c>
      <c r="K31" s="20" t="s">
        <v>45</v>
      </c>
      <c r="L31" s="14">
        <v>0</v>
      </c>
      <c r="M31" s="20"/>
    </row>
    <row r="32" spans="1:13" ht="76.5" x14ac:dyDescent="0.25">
      <c r="A32" s="41"/>
      <c r="B32" s="39"/>
      <c r="C32" s="43"/>
      <c r="D32" s="14"/>
      <c r="E32" s="23"/>
      <c r="F32" s="16"/>
      <c r="G32" s="23"/>
      <c r="H32" s="43"/>
      <c r="I32" s="18">
        <v>43670</v>
      </c>
      <c r="J32" s="14">
        <v>70</v>
      </c>
      <c r="K32" s="23" t="s">
        <v>46</v>
      </c>
      <c r="L32" s="14"/>
      <c r="M32" s="23"/>
    </row>
    <row r="33" spans="1:13" ht="15.75" x14ac:dyDescent="0.25">
      <c r="A33" s="20">
        <v>12</v>
      </c>
      <c r="B33" s="13" t="s">
        <v>36</v>
      </c>
      <c r="C33" s="19">
        <f t="shared" si="0"/>
        <v>0</v>
      </c>
      <c r="D33" s="14"/>
      <c r="E33" s="20"/>
      <c r="F33" s="16"/>
      <c r="G33" s="20"/>
      <c r="H33" s="19">
        <v>0</v>
      </c>
      <c r="I33" s="20"/>
      <c r="J33" s="14"/>
      <c r="K33" s="20"/>
      <c r="L33" s="14">
        <v>0</v>
      </c>
      <c r="M33" s="20"/>
    </row>
    <row r="34" spans="1:13" ht="15.75" x14ac:dyDescent="0.25">
      <c r="A34" s="20">
        <v>13</v>
      </c>
      <c r="B34" s="13" t="s">
        <v>37</v>
      </c>
      <c r="C34" s="19">
        <f t="shared" si="0"/>
        <v>0</v>
      </c>
      <c r="D34" s="14"/>
      <c r="E34" s="20"/>
      <c r="F34" s="16"/>
      <c r="G34" s="20"/>
      <c r="H34" s="19">
        <v>0</v>
      </c>
      <c r="I34" s="20"/>
      <c r="J34" s="14"/>
      <c r="K34" s="20"/>
      <c r="L34" s="14">
        <v>0</v>
      </c>
      <c r="M34" s="20"/>
    </row>
    <row r="35" spans="1:13" x14ac:dyDescent="0.25">
      <c r="A35" s="34" t="s">
        <v>20</v>
      </c>
      <c r="B35" s="34"/>
      <c r="C35" s="15">
        <f>SUM(C19:C34)</f>
        <v>1255</v>
      </c>
      <c r="D35" s="15">
        <f>SUM(D19:D34)</f>
        <v>1120</v>
      </c>
      <c r="E35" s="17">
        <f t="shared" ref="E35:L35" si="1">SUM(E19:E34)</f>
        <v>0</v>
      </c>
      <c r="F35" s="15">
        <f t="shared" si="1"/>
        <v>0</v>
      </c>
      <c r="G35" s="17">
        <f t="shared" si="1"/>
        <v>0</v>
      </c>
      <c r="H35" s="15">
        <f>SUM(H19:H34)</f>
        <v>679.16300000000001</v>
      </c>
      <c r="I35" s="15"/>
      <c r="J35" s="15">
        <f t="shared" si="1"/>
        <v>383</v>
      </c>
      <c r="K35" s="15"/>
      <c r="L35" s="15">
        <f t="shared" si="1"/>
        <v>0</v>
      </c>
      <c r="M35" s="15"/>
    </row>
    <row r="36" spans="1:13" x14ac:dyDescent="0.25">
      <c r="A36" s="3"/>
    </row>
    <row r="40" spans="1:13" x14ac:dyDescent="0.25">
      <c r="A40" s="9"/>
    </row>
  </sheetData>
  <mergeCells count="30">
    <mergeCell ref="I15:K16"/>
    <mergeCell ref="L15:L17"/>
    <mergeCell ref="D16:E16"/>
    <mergeCell ref="F16:G16"/>
    <mergeCell ref="A35:B35"/>
    <mergeCell ref="H19:H20"/>
    <mergeCell ref="C19:C21"/>
    <mergeCell ref="B19:B21"/>
    <mergeCell ref="A19:A21"/>
    <mergeCell ref="I1:N1"/>
    <mergeCell ref="I2:N2"/>
    <mergeCell ref="A5:M5"/>
    <mergeCell ref="A6:N6"/>
    <mergeCell ref="A7:N7"/>
    <mergeCell ref="A8:N8"/>
    <mergeCell ref="B31:B32"/>
    <mergeCell ref="A31:A32"/>
    <mergeCell ref="H31:H32"/>
    <mergeCell ref="C31:C32"/>
    <mergeCell ref="A10:N10"/>
    <mergeCell ref="I12:M12"/>
    <mergeCell ref="A14:A17"/>
    <mergeCell ref="B14:B17"/>
    <mergeCell ref="C14:G14"/>
    <mergeCell ref="H14:K14"/>
    <mergeCell ref="L14:M14"/>
    <mergeCell ref="C15:C17"/>
    <mergeCell ref="D15:G15"/>
    <mergeCell ref="H15:H17"/>
    <mergeCell ref="M15:M17"/>
  </mergeCells>
  <pageMargins left="0.70866141732283472" right="0.70866141732283472" top="0.74803149606299213" bottom="0.15748031496062992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E44" sqref="E44"/>
    </sheetView>
  </sheetViews>
  <sheetFormatPr defaultRowHeight="15" x14ac:dyDescent="0.25"/>
  <cols>
    <col min="1" max="1" width="6" customWidth="1"/>
    <col min="2" max="2" width="32" customWidth="1"/>
    <col min="3" max="3" width="13" customWidth="1"/>
    <col min="4" max="4" width="11.7109375" customWidth="1"/>
    <col min="5" max="5" width="21.85546875" customWidth="1"/>
    <col min="6" max="6" width="15.42578125" customWidth="1"/>
    <col min="7" max="7" width="19.5703125" customWidth="1"/>
    <col min="8" max="8" width="10.42578125" customWidth="1"/>
    <col min="9" max="9" width="14.7109375" customWidth="1"/>
    <col min="10" max="10" width="12.5703125" customWidth="1"/>
    <col min="11" max="11" width="14.5703125" customWidth="1"/>
    <col min="12" max="12" width="12.42578125" customWidth="1"/>
    <col min="13" max="13" width="14" customWidth="1"/>
  </cols>
  <sheetData>
    <row r="1" spans="1:14" ht="21" customHeight="1" x14ac:dyDescent="0.25">
      <c r="A1" s="1"/>
      <c r="B1" s="11"/>
      <c r="C1" s="11"/>
      <c r="D1" s="11"/>
      <c r="E1" s="11"/>
      <c r="F1" s="11"/>
      <c r="G1" s="11"/>
      <c r="H1" s="11"/>
      <c r="I1" s="29" t="s">
        <v>0</v>
      </c>
      <c r="J1" s="29"/>
      <c r="K1" s="29"/>
      <c r="L1" s="29"/>
      <c r="M1" s="29"/>
      <c r="N1" s="29"/>
    </row>
    <row r="2" spans="1:14" ht="58.5" customHeight="1" x14ac:dyDescent="0.25">
      <c r="A2" s="26"/>
      <c r="B2" s="10"/>
      <c r="C2" s="10"/>
      <c r="D2" s="10"/>
      <c r="E2" s="10"/>
      <c r="F2" s="10"/>
      <c r="G2" s="10"/>
      <c r="H2" s="10"/>
      <c r="I2" s="28" t="s">
        <v>21</v>
      </c>
      <c r="J2" s="28"/>
      <c r="K2" s="28"/>
      <c r="L2" s="28"/>
      <c r="M2" s="28"/>
      <c r="N2" s="28"/>
    </row>
    <row r="3" spans="1:14" x14ac:dyDescent="0.25">
      <c r="A3" s="4"/>
    </row>
    <row r="4" spans="1:14" x14ac:dyDescent="0.25">
      <c r="A4" s="5"/>
    </row>
    <row r="5" spans="1:14" ht="18.75" x14ac:dyDescent="0.2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ht="25.5" customHeight="1" x14ac:dyDescent="0.25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.75" x14ac:dyDescent="0.25">
      <c r="A7" s="31" t="s">
        <v>24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.75" x14ac:dyDescent="0.25">
      <c r="A9" s="27"/>
    </row>
    <row r="10" spans="1:14" ht="15.75" x14ac:dyDescent="0.25">
      <c r="A10" s="35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x14ac:dyDescent="0.25">
      <c r="A11" s="7"/>
    </row>
    <row r="12" spans="1:14" x14ac:dyDescent="0.25">
      <c r="A12" s="8"/>
      <c r="I12" s="36" t="s">
        <v>48</v>
      </c>
      <c r="J12" s="36"/>
      <c r="K12" s="36"/>
      <c r="L12" s="36"/>
      <c r="M12" s="36"/>
    </row>
    <row r="13" spans="1:14" x14ac:dyDescent="0.25">
      <c r="A13" s="7"/>
    </row>
    <row r="14" spans="1:14" ht="44.25" customHeight="1" x14ac:dyDescent="0.25">
      <c r="A14" s="37" t="s">
        <v>4</v>
      </c>
      <c r="B14" s="37" t="s">
        <v>5</v>
      </c>
      <c r="C14" s="37" t="s">
        <v>6</v>
      </c>
      <c r="D14" s="37"/>
      <c r="E14" s="37"/>
      <c r="F14" s="37"/>
      <c r="G14" s="37"/>
      <c r="H14" s="37" t="s">
        <v>7</v>
      </c>
      <c r="I14" s="37"/>
      <c r="J14" s="37"/>
      <c r="K14" s="37"/>
      <c r="L14" s="37" t="s">
        <v>8</v>
      </c>
      <c r="M14" s="37"/>
    </row>
    <row r="15" spans="1:14" ht="22.5" customHeight="1" x14ac:dyDescent="0.25">
      <c r="A15" s="37"/>
      <c r="B15" s="37"/>
      <c r="C15" s="37" t="s">
        <v>9</v>
      </c>
      <c r="D15" s="37" t="s">
        <v>10</v>
      </c>
      <c r="E15" s="37"/>
      <c r="F15" s="37"/>
      <c r="G15" s="37"/>
      <c r="H15" s="37" t="s">
        <v>9</v>
      </c>
      <c r="I15" s="37" t="s">
        <v>11</v>
      </c>
      <c r="J15" s="37"/>
      <c r="K15" s="37"/>
      <c r="L15" s="37" t="s">
        <v>12</v>
      </c>
      <c r="M15" s="37" t="s">
        <v>13</v>
      </c>
    </row>
    <row r="16" spans="1:14" ht="63.75" customHeight="1" x14ac:dyDescent="0.25">
      <c r="A16" s="37"/>
      <c r="B16" s="37"/>
      <c r="C16" s="37"/>
      <c r="D16" s="37" t="s">
        <v>14</v>
      </c>
      <c r="E16" s="37"/>
      <c r="F16" s="37" t="s">
        <v>15</v>
      </c>
      <c r="G16" s="37"/>
      <c r="H16" s="37"/>
      <c r="I16" s="37"/>
      <c r="J16" s="37"/>
      <c r="K16" s="37"/>
      <c r="L16" s="37"/>
      <c r="M16" s="37"/>
    </row>
    <row r="17" spans="1:13" ht="25.5" x14ac:dyDescent="0.25">
      <c r="A17" s="37"/>
      <c r="B17" s="37"/>
      <c r="C17" s="37"/>
      <c r="D17" s="25" t="s">
        <v>12</v>
      </c>
      <c r="E17" s="25" t="s">
        <v>16</v>
      </c>
      <c r="F17" s="25" t="s">
        <v>12</v>
      </c>
      <c r="G17" s="25" t="s">
        <v>17</v>
      </c>
      <c r="H17" s="37"/>
      <c r="I17" s="25" t="s">
        <v>18</v>
      </c>
      <c r="J17" s="25" t="s">
        <v>12</v>
      </c>
      <c r="K17" s="25" t="s">
        <v>19</v>
      </c>
      <c r="L17" s="37"/>
      <c r="M17" s="37"/>
    </row>
    <row r="18" spans="1:13" x14ac:dyDescent="0.25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25">
        <v>12</v>
      </c>
      <c r="M18" s="25">
        <v>13</v>
      </c>
    </row>
    <row r="19" spans="1:13" ht="68.25" customHeight="1" x14ac:dyDescent="0.25">
      <c r="A19" s="40">
        <v>1</v>
      </c>
      <c r="B19" s="38" t="s">
        <v>25</v>
      </c>
      <c r="C19" s="42">
        <f>370+50+320+350</f>
        <v>1090</v>
      </c>
      <c r="D19" s="14">
        <v>370</v>
      </c>
      <c r="E19" s="25" t="s">
        <v>38</v>
      </c>
      <c r="F19" s="16"/>
      <c r="G19" s="25"/>
      <c r="H19" s="42">
        <f>85+2.2+14.82+5.04+1.02+30+37+37.965+70+5.405+40.47+4.8+5.04+6.064+20+10.25+15+20+25+19.649-20+15+20+88+88+88+20+60+9+1</f>
        <v>823.72299999999996</v>
      </c>
      <c r="I19" s="18">
        <v>43648</v>
      </c>
      <c r="J19" s="14">
        <v>85</v>
      </c>
      <c r="K19" s="25" t="s">
        <v>39</v>
      </c>
      <c r="L19" s="14"/>
      <c r="M19" s="25"/>
    </row>
    <row r="20" spans="1:13" ht="34.5" customHeight="1" x14ac:dyDescent="0.25">
      <c r="A20" s="46"/>
      <c r="B20" s="45"/>
      <c r="C20" s="44"/>
      <c r="D20" s="14">
        <v>50</v>
      </c>
      <c r="E20" s="25" t="s">
        <v>41</v>
      </c>
      <c r="F20" s="16"/>
      <c r="G20" s="25"/>
      <c r="H20" s="44"/>
      <c r="I20" s="18">
        <v>43661</v>
      </c>
      <c r="J20" s="14">
        <v>70</v>
      </c>
      <c r="K20" s="25" t="s">
        <v>42</v>
      </c>
      <c r="L20" s="14"/>
      <c r="M20" s="25"/>
    </row>
    <row r="21" spans="1:13" ht="57" customHeight="1" x14ac:dyDescent="0.25">
      <c r="A21" s="46"/>
      <c r="B21" s="45"/>
      <c r="C21" s="44"/>
      <c r="D21" s="14">
        <v>320</v>
      </c>
      <c r="E21" s="25" t="s">
        <v>43</v>
      </c>
      <c r="F21" s="16"/>
      <c r="G21" s="25"/>
      <c r="H21" s="44"/>
      <c r="I21" s="18">
        <v>43676</v>
      </c>
      <c r="J21" s="14">
        <v>88</v>
      </c>
      <c r="K21" s="25" t="s">
        <v>53</v>
      </c>
      <c r="L21" s="14"/>
      <c r="M21" s="25"/>
    </row>
    <row r="22" spans="1:13" ht="48.75" customHeight="1" x14ac:dyDescent="0.25">
      <c r="A22" s="46"/>
      <c r="B22" s="45"/>
      <c r="C22" s="44"/>
      <c r="D22" s="14">
        <v>350</v>
      </c>
      <c r="E22" s="25" t="s">
        <v>51</v>
      </c>
      <c r="F22" s="16"/>
      <c r="G22" s="25"/>
      <c r="H22" s="44"/>
      <c r="I22" s="18">
        <v>43676</v>
      </c>
      <c r="J22" s="14">
        <v>88</v>
      </c>
      <c r="K22" s="25" t="s">
        <v>53</v>
      </c>
      <c r="L22" s="14"/>
      <c r="M22" s="25"/>
    </row>
    <row r="23" spans="1:13" ht="48.75" customHeight="1" x14ac:dyDescent="0.25">
      <c r="A23" s="46"/>
      <c r="B23" s="45"/>
      <c r="C23" s="44"/>
      <c r="D23" s="14"/>
      <c r="E23" s="25"/>
      <c r="F23" s="16"/>
      <c r="G23" s="25"/>
      <c r="H23" s="44"/>
      <c r="I23" s="18">
        <v>43676</v>
      </c>
      <c r="J23" s="14">
        <v>88</v>
      </c>
      <c r="K23" s="25" t="s">
        <v>53</v>
      </c>
      <c r="L23" s="14"/>
      <c r="M23" s="25"/>
    </row>
    <row r="24" spans="1:13" ht="53.25" customHeight="1" x14ac:dyDescent="0.25">
      <c r="A24" s="41"/>
      <c r="B24" s="39"/>
      <c r="C24" s="43"/>
      <c r="D24" s="14"/>
      <c r="E24" s="25"/>
      <c r="F24" s="16"/>
      <c r="G24" s="25"/>
      <c r="H24" s="43"/>
      <c r="I24" s="18">
        <v>43679</v>
      </c>
      <c r="J24" s="14">
        <v>60</v>
      </c>
      <c r="K24" s="25" t="s">
        <v>52</v>
      </c>
      <c r="L24" s="14"/>
      <c r="M24" s="25"/>
    </row>
    <row r="25" spans="1:13" ht="51" x14ac:dyDescent="0.25">
      <c r="A25" s="40">
        <v>2</v>
      </c>
      <c r="B25" s="38" t="s">
        <v>26</v>
      </c>
      <c r="C25" s="42">
        <f>5+10+10+15+10+10+10+40+10+15+30+30</f>
        <v>195</v>
      </c>
      <c r="D25" s="14">
        <v>30</v>
      </c>
      <c r="E25" s="25" t="s">
        <v>47</v>
      </c>
      <c r="F25" s="16"/>
      <c r="G25" s="25"/>
      <c r="H25" s="19">
        <f>1+5+5+6.12+10+8.705+88</f>
        <v>123.825</v>
      </c>
      <c r="I25" s="18">
        <v>43676</v>
      </c>
      <c r="J25" s="14">
        <v>88</v>
      </c>
      <c r="K25" s="25" t="s">
        <v>50</v>
      </c>
      <c r="L25" s="14">
        <v>0</v>
      </c>
      <c r="M25" s="25"/>
    </row>
    <row r="26" spans="1:13" ht="37.5" customHeight="1" x14ac:dyDescent="0.25">
      <c r="A26" s="41"/>
      <c r="B26" s="39"/>
      <c r="C26" s="43"/>
      <c r="D26" s="14">
        <v>30</v>
      </c>
      <c r="E26" s="25" t="s">
        <v>54</v>
      </c>
      <c r="F26" s="16"/>
      <c r="G26" s="25"/>
      <c r="H26" s="19"/>
      <c r="I26" s="18"/>
      <c r="J26" s="14"/>
      <c r="K26" s="25"/>
      <c r="L26" s="14"/>
      <c r="M26" s="25"/>
    </row>
    <row r="27" spans="1:13" ht="31.5" x14ac:dyDescent="0.25">
      <c r="A27" s="25">
        <v>3</v>
      </c>
      <c r="B27" s="13" t="s">
        <v>27</v>
      </c>
      <c r="C27" s="19">
        <f t="shared" ref="C27:C38" si="0">D27+F27</f>
        <v>0</v>
      </c>
      <c r="D27" s="14"/>
      <c r="E27" s="25"/>
      <c r="F27" s="16"/>
      <c r="G27" s="25"/>
      <c r="H27" s="19">
        <v>0</v>
      </c>
      <c r="I27" s="25"/>
      <c r="J27" s="14"/>
      <c r="K27" s="25"/>
      <c r="L27" s="14">
        <v>0</v>
      </c>
      <c r="M27" s="25"/>
    </row>
    <row r="28" spans="1:13" ht="15.75" x14ac:dyDescent="0.25">
      <c r="A28" s="25">
        <v>4</v>
      </c>
      <c r="B28" s="13" t="s">
        <v>28</v>
      </c>
      <c r="C28" s="19">
        <f t="shared" si="0"/>
        <v>0</v>
      </c>
      <c r="D28" s="14"/>
      <c r="E28" s="25"/>
      <c r="F28" s="16"/>
      <c r="G28" s="25"/>
      <c r="H28" s="19">
        <v>0</v>
      </c>
      <c r="I28" s="25"/>
      <c r="J28" s="14"/>
      <c r="K28" s="25"/>
      <c r="L28" s="14">
        <v>0</v>
      </c>
      <c r="M28" s="25"/>
    </row>
    <row r="29" spans="1:13" ht="31.5" x14ac:dyDescent="0.25">
      <c r="A29" s="25">
        <v>5</v>
      </c>
      <c r="B29" s="13" t="s">
        <v>29</v>
      </c>
      <c r="C29" s="19">
        <f t="shared" si="0"/>
        <v>0</v>
      </c>
      <c r="D29" s="14"/>
      <c r="E29" s="25"/>
      <c r="F29" s="16"/>
      <c r="G29" s="25"/>
      <c r="H29" s="19">
        <v>0</v>
      </c>
      <c r="I29" s="25"/>
      <c r="J29" s="14"/>
      <c r="K29" s="25"/>
      <c r="L29" s="14">
        <v>0</v>
      </c>
      <c r="M29" s="25"/>
    </row>
    <row r="30" spans="1:13" ht="31.5" x14ac:dyDescent="0.25">
      <c r="A30" s="25">
        <v>6</v>
      </c>
      <c r="B30" s="13" t="s">
        <v>30</v>
      </c>
      <c r="C30" s="19">
        <f t="shared" si="0"/>
        <v>0</v>
      </c>
      <c r="D30" s="14"/>
      <c r="E30" s="25"/>
      <c r="F30" s="16"/>
      <c r="G30" s="25"/>
      <c r="H30" s="19">
        <v>0</v>
      </c>
      <c r="I30" s="25"/>
      <c r="J30" s="14"/>
      <c r="K30" s="25"/>
      <c r="L30" s="14">
        <v>0</v>
      </c>
      <c r="M30" s="25"/>
    </row>
    <row r="31" spans="1:13" ht="15.75" x14ac:dyDescent="0.25">
      <c r="A31" s="25">
        <v>7</v>
      </c>
      <c r="B31" s="13" t="s">
        <v>31</v>
      </c>
      <c r="C31" s="19">
        <f t="shared" si="0"/>
        <v>0</v>
      </c>
      <c r="D31" s="14"/>
      <c r="E31" s="25"/>
      <c r="F31" s="16"/>
      <c r="G31" s="25"/>
      <c r="H31" s="19">
        <v>0</v>
      </c>
      <c r="I31" s="25"/>
      <c r="J31" s="14"/>
      <c r="K31" s="25"/>
      <c r="L31" s="14">
        <v>0</v>
      </c>
      <c r="M31" s="25"/>
    </row>
    <row r="32" spans="1:13" ht="15.75" x14ac:dyDescent="0.25">
      <c r="A32" s="25">
        <v>8</v>
      </c>
      <c r="B32" s="13" t="s">
        <v>32</v>
      </c>
      <c r="C32" s="19">
        <f t="shared" si="0"/>
        <v>0</v>
      </c>
      <c r="D32" s="14"/>
      <c r="E32" s="25"/>
      <c r="F32" s="16"/>
      <c r="G32" s="25"/>
      <c r="H32" s="19">
        <v>0</v>
      </c>
      <c r="I32" s="25"/>
      <c r="J32" s="14"/>
      <c r="K32" s="25"/>
      <c r="L32" s="14">
        <v>0</v>
      </c>
      <c r="M32" s="25"/>
    </row>
    <row r="33" spans="1:13" ht="31.5" x14ac:dyDescent="0.25">
      <c r="A33" s="25">
        <v>9</v>
      </c>
      <c r="B33" s="13" t="s">
        <v>33</v>
      </c>
      <c r="C33" s="19">
        <f t="shared" si="0"/>
        <v>0</v>
      </c>
      <c r="D33" s="14"/>
      <c r="E33" s="25"/>
      <c r="F33" s="16"/>
      <c r="G33" s="25"/>
      <c r="H33" s="19">
        <v>0</v>
      </c>
      <c r="I33" s="25"/>
      <c r="J33" s="14"/>
      <c r="K33" s="25"/>
      <c r="L33" s="14">
        <v>0</v>
      </c>
      <c r="M33" s="25"/>
    </row>
    <row r="34" spans="1:13" ht="15.75" x14ac:dyDescent="0.25">
      <c r="A34" s="25">
        <v>10</v>
      </c>
      <c r="B34" s="13" t="s">
        <v>34</v>
      </c>
      <c r="C34" s="19">
        <f t="shared" si="0"/>
        <v>0</v>
      </c>
      <c r="D34" s="14"/>
      <c r="E34" s="25"/>
      <c r="F34" s="16"/>
      <c r="G34" s="25"/>
      <c r="H34" s="19">
        <v>0</v>
      </c>
      <c r="I34" s="25"/>
      <c r="J34" s="14"/>
      <c r="K34" s="25"/>
      <c r="L34" s="14">
        <v>0</v>
      </c>
      <c r="M34" s="25"/>
    </row>
    <row r="35" spans="1:13" ht="89.25" x14ac:dyDescent="0.25">
      <c r="A35" s="40">
        <v>11</v>
      </c>
      <c r="B35" s="38" t="s">
        <v>35</v>
      </c>
      <c r="C35" s="42">
        <f t="shared" si="0"/>
        <v>700</v>
      </c>
      <c r="D35" s="14">
        <f>350+350</f>
        <v>700</v>
      </c>
      <c r="E35" s="25" t="s">
        <v>44</v>
      </c>
      <c r="F35" s="16"/>
      <c r="G35" s="25"/>
      <c r="H35" s="42">
        <f>5.58+10.86+158+70</f>
        <v>244.44</v>
      </c>
      <c r="I35" s="18">
        <v>43669</v>
      </c>
      <c r="J35" s="14">
        <v>158</v>
      </c>
      <c r="K35" s="25" t="s">
        <v>45</v>
      </c>
      <c r="L35" s="14">
        <v>350</v>
      </c>
      <c r="M35" s="25" t="s">
        <v>49</v>
      </c>
    </row>
    <row r="36" spans="1:13" ht="76.5" x14ac:dyDescent="0.25">
      <c r="A36" s="41"/>
      <c r="B36" s="39"/>
      <c r="C36" s="43"/>
      <c r="D36" s="14"/>
      <c r="E36" s="25"/>
      <c r="F36" s="16"/>
      <c r="G36" s="25"/>
      <c r="H36" s="43"/>
      <c r="I36" s="18">
        <v>43670</v>
      </c>
      <c r="J36" s="14">
        <v>70</v>
      </c>
      <c r="K36" s="25" t="s">
        <v>46</v>
      </c>
      <c r="L36" s="14"/>
      <c r="M36" s="25"/>
    </row>
    <row r="37" spans="1:13" ht="15.75" x14ac:dyDescent="0.25">
      <c r="A37" s="25">
        <v>12</v>
      </c>
      <c r="B37" s="13" t="s">
        <v>36</v>
      </c>
      <c r="C37" s="19">
        <f t="shared" si="0"/>
        <v>0</v>
      </c>
      <c r="D37" s="14"/>
      <c r="E37" s="25"/>
      <c r="F37" s="16"/>
      <c r="G37" s="25"/>
      <c r="H37" s="19">
        <v>0</v>
      </c>
      <c r="I37" s="25"/>
      <c r="J37" s="14"/>
      <c r="K37" s="25"/>
      <c r="L37" s="14">
        <v>0</v>
      </c>
      <c r="M37" s="25"/>
    </row>
    <row r="38" spans="1:13" ht="15.75" x14ac:dyDescent="0.25">
      <c r="A38" s="25">
        <v>13</v>
      </c>
      <c r="B38" s="13" t="s">
        <v>37</v>
      </c>
      <c r="C38" s="19">
        <f t="shared" si="0"/>
        <v>0</v>
      </c>
      <c r="D38" s="14"/>
      <c r="E38" s="25"/>
      <c r="F38" s="16"/>
      <c r="G38" s="25"/>
      <c r="H38" s="19">
        <v>0</v>
      </c>
      <c r="I38" s="25"/>
      <c r="J38" s="14"/>
      <c r="K38" s="25"/>
      <c r="L38" s="14">
        <v>0</v>
      </c>
      <c r="M38" s="25"/>
    </row>
    <row r="39" spans="1:13" x14ac:dyDescent="0.25">
      <c r="A39" s="34" t="s">
        <v>20</v>
      </c>
      <c r="B39" s="34"/>
      <c r="C39" s="15">
        <f>SUM(C19:C38)</f>
        <v>1985</v>
      </c>
      <c r="D39" s="15">
        <f>SUM(D19:D38)</f>
        <v>1850</v>
      </c>
      <c r="E39" s="17">
        <f t="shared" ref="E39:L39" si="1">SUM(E19:E38)</f>
        <v>0</v>
      </c>
      <c r="F39" s="15">
        <f t="shared" si="1"/>
        <v>0</v>
      </c>
      <c r="G39" s="17">
        <f t="shared" si="1"/>
        <v>0</v>
      </c>
      <c r="H39" s="15">
        <f>SUM(H19:H38)</f>
        <v>1191.9880000000001</v>
      </c>
      <c r="I39" s="15"/>
      <c r="J39" s="15">
        <f t="shared" si="1"/>
        <v>795</v>
      </c>
      <c r="K39" s="15"/>
      <c r="L39" s="15">
        <f t="shared" si="1"/>
        <v>350</v>
      </c>
      <c r="M39" s="15"/>
    </row>
    <row r="40" spans="1:13" x14ac:dyDescent="0.25">
      <c r="A40" s="3"/>
    </row>
    <row r="44" spans="1:13" x14ac:dyDescent="0.25">
      <c r="A44" s="9"/>
    </row>
  </sheetData>
  <mergeCells count="33">
    <mergeCell ref="A35:A36"/>
    <mergeCell ref="B35:B36"/>
    <mergeCell ref="C35:C36"/>
    <mergeCell ref="H35:H36"/>
    <mergeCell ref="A39:B39"/>
    <mergeCell ref="H19:H24"/>
    <mergeCell ref="B25:B26"/>
    <mergeCell ref="A25:A26"/>
    <mergeCell ref="C25:C26"/>
    <mergeCell ref="I15:K16"/>
    <mergeCell ref="L15:L17"/>
    <mergeCell ref="M15:M17"/>
    <mergeCell ref="D16:E16"/>
    <mergeCell ref="F16:G16"/>
    <mergeCell ref="A19:A24"/>
    <mergeCell ref="B19:B24"/>
    <mergeCell ref="C19:C24"/>
    <mergeCell ref="A10:N10"/>
    <mergeCell ref="I12:M12"/>
    <mergeCell ref="A14:A17"/>
    <mergeCell ref="B14:B17"/>
    <mergeCell ref="C14:G14"/>
    <mergeCell ref="H14:K14"/>
    <mergeCell ref="L14:M14"/>
    <mergeCell ref="C15:C17"/>
    <mergeCell ref="D15:G15"/>
    <mergeCell ref="H15:H17"/>
    <mergeCell ref="I1:N1"/>
    <mergeCell ref="I2:N2"/>
    <mergeCell ref="A5:M5"/>
    <mergeCell ref="A6:N6"/>
    <mergeCell ref="A7:N7"/>
    <mergeCell ref="A8:N8"/>
  </mergeCells>
  <pageMargins left="0.70866141732283472" right="0.70866141732283472" top="0.74803149606299213" bottom="0.15748031496062992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14.07.19</vt:lpstr>
      <vt:lpstr>28.07.19 </vt:lpstr>
      <vt:lpstr>07.08.19</vt:lpstr>
      <vt:lpstr>'07.08.19'!_ftn1</vt:lpstr>
      <vt:lpstr>'14.07.19'!_ftn1</vt:lpstr>
      <vt:lpstr>'28.07.19 '!_ftn1</vt:lpstr>
      <vt:lpstr>'07.08.19'!_ftnref1</vt:lpstr>
      <vt:lpstr>'14.07.19'!_ftnref1</vt:lpstr>
      <vt:lpstr>'28.07.19 '!_ftnref1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2019-08-08T07:18:25Z</dcterms:modified>
</cp:coreProperties>
</file>